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N:\Cesantias\2023\"/>
    </mc:Choice>
  </mc:AlternateContent>
  <bookViews>
    <workbookView xWindow="12" yWindow="6612" windowWidth="20868" windowHeight="9828" firstSheet="1" activeTab="11"/>
  </bookViews>
  <sheets>
    <sheet name="Enero 23" sheetId="1" r:id="rId1"/>
    <sheet name="Febrero 23" sheetId="2" r:id="rId2"/>
    <sheet name="Marzo 23" sheetId="3" r:id="rId3"/>
    <sheet name="Abril 23" sheetId="4" r:id="rId4"/>
    <sheet name="Mayo 23" sheetId="5" r:id="rId5"/>
    <sheet name="Junio 23" sheetId="6" r:id="rId6"/>
    <sheet name="Julio 23" sheetId="7" r:id="rId7"/>
    <sheet name="Agosto 23" sheetId="8" r:id="rId8"/>
    <sheet name="Septiembre 23" sheetId="9" r:id="rId9"/>
    <sheet name="Octubre 23" sheetId="10" r:id="rId10"/>
    <sheet name="Noviembre 23" sheetId="11" r:id="rId11"/>
    <sheet name="Diciembre 23" sheetId="12" r:id="rId12"/>
  </sheets>
  <calcPr calcId="162913"/>
</workbook>
</file>

<file path=xl/calcChain.xml><?xml version="1.0" encoding="utf-8"?>
<calcChain xmlns="http://schemas.openxmlformats.org/spreadsheetml/2006/main">
  <c r="H20" i="11" l="1"/>
  <c r="F20" i="11"/>
  <c r="J19" i="11"/>
  <c r="I19" i="11"/>
  <c r="G19" i="11"/>
  <c r="I18" i="11"/>
  <c r="G18" i="11"/>
  <c r="J18" i="11" s="1"/>
  <c r="I17" i="11"/>
  <c r="G17" i="11"/>
  <c r="J17" i="11" s="1"/>
  <c r="I16" i="11"/>
  <c r="J16" i="11" s="1"/>
  <c r="G16" i="11"/>
  <c r="J15" i="11"/>
  <c r="I15" i="11"/>
  <c r="G15" i="11"/>
  <c r="I14" i="11"/>
  <c r="G14" i="11"/>
  <c r="J14" i="11" s="1"/>
  <c r="I13" i="11"/>
  <c r="G13" i="11"/>
  <c r="J13" i="11" s="1"/>
  <c r="I12" i="11"/>
  <c r="J12" i="11" s="1"/>
  <c r="G12" i="11"/>
  <c r="J11" i="11"/>
  <c r="I11" i="11"/>
  <c r="G11" i="11"/>
  <c r="I10" i="11"/>
  <c r="G10" i="11"/>
  <c r="J10" i="11" s="1"/>
  <c r="I9" i="11"/>
  <c r="G9" i="11"/>
  <c r="G20" i="11" s="1"/>
  <c r="I8" i="11"/>
  <c r="I20" i="11" s="1"/>
  <c r="G8" i="11"/>
  <c r="J7" i="11"/>
  <c r="I7" i="11"/>
  <c r="G7" i="11"/>
  <c r="I6" i="11"/>
  <c r="G6" i="11"/>
  <c r="J6" i="11" s="1"/>
  <c r="J20" i="11" l="1"/>
  <c r="J8" i="11"/>
  <c r="J9" i="11"/>
  <c r="N20" i="12" l="1"/>
  <c r="M20" i="12"/>
  <c r="L20" i="12"/>
  <c r="K20" i="12"/>
  <c r="J20" i="12"/>
  <c r="H20" i="12"/>
  <c r="G20" i="12"/>
  <c r="F20" i="12"/>
  <c r="O19" i="12"/>
  <c r="I19" i="12"/>
  <c r="O18" i="12"/>
  <c r="P18" i="12" s="1"/>
  <c r="I18" i="12"/>
  <c r="O17" i="12"/>
  <c r="I17" i="12"/>
  <c r="P17" i="12" s="1"/>
  <c r="O16" i="12"/>
  <c r="I16" i="12"/>
  <c r="P16" i="12" s="1"/>
  <c r="O15" i="12"/>
  <c r="I15" i="12"/>
  <c r="O14" i="12"/>
  <c r="I14" i="12"/>
  <c r="P14" i="12" s="1"/>
  <c r="O13" i="12"/>
  <c r="I13" i="12"/>
  <c r="P13" i="12" s="1"/>
  <c r="O12" i="12"/>
  <c r="I12" i="12"/>
  <c r="P12" i="12" s="1"/>
  <c r="O11" i="12"/>
  <c r="I11" i="12"/>
  <c r="O10" i="12"/>
  <c r="I10" i="12"/>
  <c r="P10" i="12" s="1"/>
  <c r="O9" i="12"/>
  <c r="I9" i="12"/>
  <c r="P9" i="12" s="1"/>
  <c r="O8" i="12"/>
  <c r="I8" i="12"/>
  <c r="P8" i="12" s="1"/>
  <c r="O7" i="12"/>
  <c r="P7" i="12" s="1"/>
  <c r="I7" i="12"/>
  <c r="O6" i="12"/>
  <c r="I6" i="12"/>
  <c r="P6" i="12" s="1"/>
  <c r="P19" i="12" l="1"/>
  <c r="O20" i="12"/>
  <c r="P11" i="12"/>
  <c r="P20" i="12" s="1"/>
  <c r="P15" i="12"/>
  <c r="I20" i="12"/>
  <c r="L20" i="10"/>
  <c r="K20" i="10"/>
  <c r="J20" i="10"/>
  <c r="I20" i="10"/>
  <c r="M19" i="10"/>
  <c r="N19" i="10" s="1"/>
  <c r="N18" i="10"/>
  <c r="M18" i="10"/>
  <c r="M17" i="10"/>
  <c r="N17" i="10" s="1"/>
  <c r="M16" i="10"/>
  <c r="N16" i="10" s="1"/>
  <c r="M15" i="10"/>
  <c r="N15" i="10" s="1"/>
  <c r="N14" i="10"/>
  <c r="M14" i="10"/>
  <c r="M13" i="10"/>
  <c r="N13" i="10" s="1"/>
  <c r="M12" i="10"/>
  <c r="N12" i="10" s="1"/>
  <c r="M11" i="10"/>
  <c r="N11" i="10" s="1"/>
  <c r="N10" i="10"/>
  <c r="M10" i="10"/>
  <c r="M9" i="10"/>
  <c r="N9" i="10" s="1"/>
  <c r="M8" i="10"/>
  <c r="N8" i="10" s="1"/>
  <c r="M7" i="10"/>
  <c r="N7" i="10" s="1"/>
  <c r="N6" i="10"/>
  <c r="M6" i="10"/>
  <c r="M20" i="10" s="1"/>
  <c r="I6" i="10"/>
  <c r="N20" i="10" l="1"/>
  <c r="H6" i="9"/>
  <c r="H15" i="9" s="1"/>
  <c r="I6" i="9"/>
  <c r="G15" i="9" l="1"/>
  <c r="F15" i="9"/>
  <c r="H14" i="9"/>
  <c r="I14" i="9" s="1"/>
  <c r="H13" i="9"/>
  <c r="I13" i="9" s="1"/>
  <c r="H12" i="9"/>
  <c r="I12" i="9" s="1"/>
  <c r="H11" i="9"/>
  <c r="I11" i="9" s="1"/>
  <c r="H10" i="9"/>
  <c r="I10" i="9" s="1"/>
  <c r="H9" i="9"/>
  <c r="I9" i="9" s="1"/>
  <c r="H8" i="9"/>
  <c r="I8" i="9" s="1"/>
  <c r="H7" i="9"/>
  <c r="I7" i="9" l="1"/>
  <c r="I15" i="9" s="1"/>
  <c r="K9" i="8" l="1"/>
  <c r="L9" i="8" s="1"/>
  <c r="K6" i="8"/>
  <c r="L6" i="8" s="1"/>
  <c r="K7" i="8"/>
  <c r="G7" i="8"/>
  <c r="L7" i="8" s="1"/>
  <c r="G8" i="8"/>
  <c r="L8" i="8" s="1"/>
  <c r="J10" i="8" l="1"/>
  <c r="I10" i="8"/>
  <c r="H10" i="8"/>
  <c r="F10" i="8"/>
  <c r="G10" i="8" l="1"/>
  <c r="K10" i="8" l="1"/>
  <c r="M10" i="7"/>
  <c r="M11" i="7"/>
  <c r="M12" i="7"/>
  <c r="M13" i="7"/>
  <c r="M14" i="7"/>
  <c r="M15" i="7"/>
  <c r="M16" i="7"/>
  <c r="M17" i="7"/>
  <c r="M9" i="7"/>
  <c r="G18" i="7"/>
  <c r="H18" i="7"/>
  <c r="I18" i="7"/>
  <c r="J18" i="7"/>
  <c r="K18" i="7"/>
  <c r="L18" i="7"/>
  <c r="F18" i="7"/>
  <c r="L10" i="8" l="1"/>
  <c r="M18" i="7"/>
  <c r="N17" i="7"/>
  <c r="N13" i="7"/>
  <c r="N16" i="7"/>
  <c r="N12" i="7"/>
  <c r="N9" i="7"/>
  <c r="N15" i="7"/>
  <c r="N14" i="7"/>
  <c r="N10" i="7"/>
  <c r="N11" i="7" l="1"/>
  <c r="N18" i="7" s="1"/>
  <c r="K8" i="6" l="1"/>
  <c r="J9" i="6" l="1"/>
  <c r="I9" i="6"/>
  <c r="H9" i="6"/>
  <c r="F9" i="6"/>
  <c r="G8" i="6"/>
  <c r="K7" i="6"/>
  <c r="G7" i="6"/>
  <c r="G9" i="6" s="1"/>
  <c r="K9" i="6" l="1"/>
  <c r="L8" i="6"/>
  <c r="L7" i="6"/>
  <c r="J7" i="5"/>
  <c r="I7" i="5"/>
  <c r="G7" i="5"/>
  <c r="F7" i="5"/>
  <c r="J6" i="5"/>
  <c r="H6" i="5"/>
  <c r="H7" i="5" s="1"/>
  <c r="L9" i="6" l="1"/>
  <c r="K6" i="5"/>
  <c r="K7" i="5" s="1"/>
  <c r="F7" i="4"/>
  <c r="G6" i="4"/>
  <c r="H6" i="4" s="1"/>
  <c r="H7" i="4" s="1"/>
  <c r="G7" i="4" l="1"/>
  <c r="H7" i="3"/>
  <c r="F7" i="3"/>
  <c r="J6" i="3"/>
  <c r="J7" i="3" s="1"/>
  <c r="I6" i="3"/>
  <c r="I7" i="3" s="1"/>
  <c r="G6" i="3"/>
  <c r="G7" i="3" s="1"/>
  <c r="H7" i="2" l="1"/>
  <c r="F7" i="2"/>
  <c r="I6" i="2"/>
  <c r="I7" i="2" s="1"/>
  <c r="G6" i="2"/>
  <c r="G7" i="2" s="1"/>
  <c r="J6" i="2" l="1"/>
  <c r="J7" i="2" s="1"/>
  <c r="H7" i="1"/>
  <c r="F7" i="1"/>
  <c r="I6" i="1"/>
  <c r="I7" i="1" s="1"/>
  <c r="G6" i="1"/>
  <c r="G7" i="1" s="1"/>
  <c r="J6" i="1" l="1"/>
  <c r="J7" i="1" s="1"/>
</calcChain>
</file>

<file path=xl/sharedStrings.xml><?xml version="1.0" encoding="utf-8"?>
<sst xmlns="http://schemas.openxmlformats.org/spreadsheetml/2006/main" count="384" uniqueCount="99">
  <si>
    <t xml:space="preserve">REINTEGRO CONVENIO ESPECIAL      </t>
  </si>
  <si>
    <t>PRESTACIÓN EX-ALTO CARGO</t>
  </si>
  <si>
    <t>NOMBRE</t>
  </si>
  <si>
    <t>PUESTO</t>
  </si>
  <si>
    <t>UNIDAD</t>
  </si>
  <si>
    <t>INICIOPREST</t>
  </si>
  <si>
    <t>FINPREST</t>
  </si>
  <si>
    <t xml:space="preserve">Total </t>
  </si>
  <si>
    <t>Enero</t>
  </si>
  <si>
    <t>Total general</t>
  </si>
  <si>
    <t>DIRECTOR GENERAL</t>
  </si>
  <si>
    <t>DG DE COMUNICACION Y RELACIONES INST</t>
  </si>
  <si>
    <t>Abonado en nómina de Febrero 2023</t>
  </si>
  <si>
    <t>Abonado en nómina de Marzo 2023</t>
  </si>
  <si>
    <t>Abonado en nómina de Abril 2023</t>
  </si>
  <si>
    <t>Abonado en nómina de Mayo 2023</t>
  </si>
  <si>
    <t>Abonado en nómina de Junio 2023</t>
  </si>
  <si>
    <t>Abonado en nómina de Julio 2023</t>
  </si>
  <si>
    <t>Abonado en nómina de Agosto 2023</t>
  </si>
  <si>
    <t>Abonado en nómina de Septiembre 2023</t>
  </si>
  <si>
    <t>Abonado en nómina de Octubre 2023</t>
  </si>
  <si>
    <t>Abonado en nómina de Noviembre 2023</t>
  </si>
  <si>
    <t>Abonado en nómina de Diciembre 2023</t>
  </si>
  <si>
    <t>Abonado en nómina de Enero 2023</t>
  </si>
  <si>
    <t>TOTAL NÓMINA Enero 2023</t>
  </si>
  <si>
    <t>RONCAL LOS ARCOS, PABLO JESUS</t>
  </si>
  <si>
    <t>Noviembre 2022</t>
  </si>
  <si>
    <t>Diciembre</t>
  </si>
  <si>
    <t>Febrero</t>
  </si>
  <si>
    <t>TOTAL NÓMINA Marzo 2023</t>
  </si>
  <si>
    <t>Marzo</t>
  </si>
  <si>
    <t>TOTAL NÓMINA Abril 2023</t>
  </si>
  <si>
    <t>Abril</t>
  </si>
  <si>
    <t>TOTAL NÓMINA Mayo 2023</t>
  </si>
  <si>
    <t>Total</t>
  </si>
  <si>
    <t>Mayo</t>
  </si>
  <si>
    <t>TOTAL NÓMINA Junio 2023</t>
  </si>
  <si>
    <t>Junio</t>
  </si>
  <si>
    <t>DG DE ADMON.LOCAL Y DESPOBLACIÓN</t>
  </si>
  <si>
    <t>RONCAL LOS ARCOS, PABLO JESÚS</t>
  </si>
  <si>
    <t>RODRÍGUEZ GÓMEZ, JESÚS MARÍA</t>
  </si>
  <si>
    <t>DG DE COMUNICACIÓN Y RELACIONES INST</t>
  </si>
  <si>
    <t>HACIENDA TRIBUTARIA DE NAVARRA</t>
  </si>
  <si>
    <t>DP SALUD</t>
  </si>
  <si>
    <t>SV NAVARRO SALUD-OSASUNBIDEA</t>
  </si>
  <si>
    <t>DG DE ADMON LOCAL</t>
  </si>
  <si>
    <t>DG DE OBSERVATORIO REAL SOC, PLAN, EV PS</t>
  </si>
  <si>
    <t>DG DE PAZ, CONVIVENCIA Y DERECHOS HUMANOS</t>
  </si>
  <si>
    <t>ESAIN EQUIZA, LUIS</t>
  </si>
  <si>
    <t>DIRECTOR GERENTE</t>
  </si>
  <si>
    <t>DOMINGUEZ CUNCHILLOS, FERNANDO</t>
  </si>
  <si>
    <t>CONSEJERO</t>
  </si>
  <si>
    <t>SAIZ DELGADO, ELMA</t>
  </si>
  <si>
    <t>MORACHO DEL RIO, OSCAR</t>
  </si>
  <si>
    <t>DIRECTOR GERENTE (SNS-O)</t>
  </si>
  <si>
    <t>LASA GORRAIZ, FRANTZISKO XABIER</t>
  </si>
  <si>
    <t>TUÑON SAN MARTIN, FRANCISCO JAVIER</t>
  </si>
  <si>
    <t>BARAIBAR ECHEVERRIA, ALVARO</t>
  </si>
  <si>
    <t>TOTAL NÓMINA Julio 2023</t>
  </si>
  <si>
    <t>CONSEJERA PORTAVOZ GOBIERNO</t>
  </si>
  <si>
    <t>DP ECONOMIA Y HACIENDA</t>
  </si>
  <si>
    <t>URRUTIA JUANICOTENA, MARIA BEGOÑA</t>
  </si>
  <si>
    <t>GABILONDO PUJOL, LUIS</t>
  </si>
  <si>
    <t>DIRECTORA GENERAL</t>
  </si>
  <si>
    <t>DG PRESUPUESTOS, PATRIMONIO Y POLÍTICA ECONÓMICA</t>
  </si>
  <si>
    <t>DG SALUD</t>
  </si>
  <si>
    <t>TOTAL NÓMINA Agosto 2023</t>
  </si>
  <si>
    <t>TOTAL NÓMINA Septiembre 2023</t>
  </si>
  <si>
    <t>ABRIL OLAETXEA, IZASKUN</t>
  </si>
  <si>
    <t>DG DE ORDENACION TERRITORIO</t>
  </si>
  <si>
    <t>GOÑI RAZQUIN, IZASKUN</t>
  </si>
  <si>
    <t>DG FOMENTO EMPRESARIAL</t>
  </si>
  <si>
    <t>MUÑOZ TRIGO, PABLO</t>
  </si>
  <si>
    <t>DG DE MEDIO AMBIENTE</t>
  </si>
  <si>
    <t>RODRIGUEZ GARRAZA, TOMAS</t>
  </si>
  <si>
    <t>DG DE FORMACION PROFESIONAL</t>
  </si>
  <si>
    <t>RUIZ DE IRIZAR, PATRICIA</t>
  </si>
  <si>
    <t>DG DE POLITICAS MIGRATORIAS</t>
  </si>
  <si>
    <t>ARTUNDO PURROY, CARLOS MIGUEL</t>
  </si>
  <si>
    <t>DG DE SALUD</t>
  </si>
  <si>
    <t>GOMEZ LOPEZ, ITZIAR</t>
  </si>
  <si>
    <t>CONSEJERA</t>
  </si>
  <si>
    <t>DP DE DESARROLLO RURAL Y MEDIO AMBIENTE</t>
  </si>
  <si>
    <t>TOTAL NÓMINA Octubre 2023</t>
  </si>
  <si>
    <t>ag-23</t>
  </si>
  <si>
    <t>ARRIZABALAGA RODRIGUEZ, IGNACIO</t>
  </si>
  <si>
    <t>DG DE INTERVENCIÓN</t>
  </si>
  <si>
    <t>CARBONERO MARTINEZ, ANDRES JOAQUIN</t>
  </si>
  <si>
    <t>DG DE PROTECCIÓN SOCIAL Y COOPERACIÓN AL DESARROLL</t>
  </si>
  <si>
    <t>POZUETA URIBE ECHEVERRIA, MIGUEL ANGEL</t>
  </si>
  <si>
    <t>INST NAVARRO DEL DEPORTE Y ACTI. FISICA</t>
  </si>
  <si>
    <t>CIRIZA PEREZ, BERNARDO</t>
  </si>
  <si>
    <t>DP COHESIÓN TERRITORIAL</t>
  </si>
  <si>
    <t>ISTURIZ GARCIA, MARIA EVA</t>
  </si>
  <si>
    <t>DIRECTORA GERENTE</t>
  </si>
  <si>
    <t>INSTITUTO NAVARRO IGUALDAD</t>
  </si>
  <si>
    <t>TOTAL NÓMINA Diciembre 2023</t>
  </si>
  <si>
    <t>PRESTACIÓN 
EX-ALTO CARGO</t>
  </si>
  <si>
    <t>TOTAL NÓMINA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</si>
</sst>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i/>
      <u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2" applyFont="1"/>
    <xf numFmtId="0" fontId="5" fillId="0" borderId="0" xfId="2" applyFont="1"/>
    <xf numFmtId="0" fontId="5" fillId="0" borderId="0" xfId="2" applyFont="1" applyAlignment="1">
      <alignment horizontal="right"/>
    </xf>
    <xf numFmtId="0" fontId="2" fillId="0" borderId="0" xfId="2" applyFont="1" applyAlignment="1"/>
    <xf numFmtId="0" fontId="2" fillId="0" borderId="0" xfId="0" applyFont="1"/>
    <xf numFmtId="4" fontId="6" fillId="0" borderId="0" xfId="3" applyNumberFormat="1" applyFont="1" applyFill="1" applyBorder="1" applyAlignment="1">
      <alignment horizontal="left"/>
    </xf>
    <xf numFmtId="4" fontId="6" fillId="0" borderId="0" xfId="3" applyNumberFormat="1" applyFont="1" applyFill="1" applyBorder="1" applyAlignment="1">
      <alignment horizontal="right"/>
    </xf>
    <xf numFmtId="4" fontId="6" fillId="0" borderId="0" xfId="3" applyNumberFormat="1" applyFont="1" applyFill="1" applyBorder="1" applyAlignment="1">
      <alignment horizontal="center"/>
    </xf>
    <xf numFmtId="0" fontId="5" fillId="0" borderId="0" xfId="2" applyFont="1" applyAlignment="1"/>
    <xf numFmtId="0" fontId="7" fillId="2" borderId="3" xfId="2" applyFont="1" applyFill="1" applyBorder="1" applyAlignment="1">
      <alignment horizontal="center" vertical="center" wrapText="1"/>
    </xf>
    <xf numFmtId="0" fontId="5" fillId="0" borderId="3" xfId="0" applyFont="1" applyBorder="1"/>
    <xf numFmtId="14" fontId="5" fillId="0" borderId="3" xfId="0" applyNumberFormat="1" applyFont="1" applyBorder="1"/>
    <xf numFmtId="4" fontId="5" fillId="0" borderId="3" xfId="3" applyNumberFormat="1" applyFont="1" applyFill="1" applyBorder="1" applyAlignment="1">
      <alignment horizontal="center"/>
    </xf>
    <xf numFmtId="4" fontId="7" fillId="2" borderId="3" xfId="3" applyNumberFormat="1" applyFont="1" applyFill="1" applyBorder="1" applyAlignment="1">
      <alignment horizontal="left"/>
    </xf>
    <xf numFmtId="4" fontId="7" fillId="2" borderId="3" xfId="3" applyNumberFormat="1" applyFont="1" applyFill="1" applyBorder="1" applyAlignment="1">
      <alignment horizontal="right"/>
    </xf>
    <xf numFmtId="4" fontId="7" fillId="2" borderId="3" xfId="3" applyNumberFormat="1" applyFont="1" applyFill="1" applyBorder="1" applyAlignment="1">
      <alignment horizontal="center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vertical="center"/>
    </xf>
    <xf numFmtId="164" fontId="5" fillId="0" borderId="0" xfId="0" applyNumberFormat="1" applyFont="1"/>
    <xf numFmtId="17" fontId="7" fillId="2" borderId="3" xfId="2" quotePrefix="1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/>
    </xf>
    <xf numFmtId="164" fontId="5" fillId="0" borderId="3" xfId="0" applyNumberFormat="1" applyFont="1" applyBorder="1"/>
    <xf numFmtId="0" fontId="5" fillId="0" borderId="0" xfId="0" applyFont="1"/>
    <xf numFmtId="0" fontId="7" fillId="2" borderId="1" xfId="2" applyNumberFormat="1" applyFont="1" applyFill="1" applyBorder="1" applyAlignment="1">
      <alignment vertical="center" wrapText="1"/>
    </xf>
    <xf numFmtId="17" fontId="7" fillId="2" borderId="3" xfId="2" applyNumberFormat="1" applyFont="1" applyFill="1" applyBorder="1" applyAlignment="1">
      <alignment horizontal="center" vertical="center" wrapText="1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2" applyFont="1" applyAlignment="1">
      <alignment vertical="center"/>
    </xf>
    <xf numFmtId="0" fontId="2" fillId="0" borderId="0" xfId="0" applyFont="1" applyAlignment="1">
      <alignment vertical="center"/>
    </xf>
    <xf numFmtId="4" fontId="6" fillId="0" borderId="0" xfId="3" applyNumberFormat="1" applyFont="1" applyFill="1" applyBorder="1" applyAlignment="1">
      <alignment horizontal="left" vertical="center"/>
    </xf>
    <xf numFmtId="4" fontId="6" fillId="0" borderId="0" xfId="3" applyNumberFormat="1" applyFont="1" applyFill="1" applyBorder="1" applyAlignment="1">
      <alignment horizontal="right" vertical="center"/>
    </xf>
    <xf numFmtId="4" fontId="6" fillId="0" borderId="0" xfId="3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4" fontId="7" fillId="2" borderId="3" xfId="3" applyNumberFormat="1" applyFont="1" applyFill="1" applyBorder="1" applyAlignment="1">
      <alignment horizontal="left" vertical="center"/>
    </xf>
    <xf numFmtId="4" fontId="7" fillId="2" borderId="3" xfId="3" applyNumberFormat="1" applyFont="1" applyFill="1" applyBorder="1" applyAlignment="1">
      <alignment horizontal="right" vertical="center"/>
    </xf>
    <xf numFmtId="164" fontId="5" fillId="0" borderId="3" xfId="0" applyNumberFormat="1" applyFont="1" applyBorder="1" applyAlignment="1">
      <alignment vertical="center"/>
    </xf>
    <xf numFmtId="164" fontId="7" fillId="2" borderId="3" xfId="3" applyNumberFormat="1" applyFont="1" applyFill="1" applyBorder="1" applyAlignment="1">
      <alignment horizontal="right" vertical="center"/>
    </xf>
    <xf numFmtId="0" fontId="5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4" fontId="7" fillId="2" borderId="3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5" fillId="0" borderId="3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3" xfId="3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14" fontId="0" fillId="0" borderId="3" xfId="0" applyNumberFormat="1" applyBorder="1" applyAlignment="1">
      <alignment vertical="center"/>
    </xf>
    <xf numFmtId="164" fontId="5" fillId="0" borderId="3" xfId="0" applyNumberFormat="1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164" fontId="8" fillId="0" borderId="3" xfId="1" applyFont="1" applyFill="1" applyBorder="1" applyAlignment="1">
      <alignment horizontal="center" vertical="center" wrapText="1"/>
    </xf>
    <xf numFmtId="164" fontId="5" fillId="0" borderId="3" xfId="1" applyFont="1" applyBorder="1" applyAlignment="1">
      <alignment horizontal="center" vertical="center"/>
    </xf>
    <xf numFmtId="164" fontId="5" fillId="0" borderId="3" xfId="1" applyFont="1" applyFill="1" applyBorder="1" applyAlignment="1">
      <alignment horizontal="center" vertical="center"/>
    </xf>
    <xf numFmtId="0" fontId="5" fillId="0" borderId="3" xfId="0" applyFont="1" applyFill="1" applyBorder="1"/>
    <xf numFmtId="0" fontId="0" fillId="0" borderId="3" xfId="0" applyBorder="1"/>
    <xf numFmtId="14" fontId="0" fillId="0" borderId="3" xfId="0" applyNumberFormat="1" applyBorder="1"/>
    <xf numFmtId="164" fontId="0" fillId="0" borderId="3" xfId="1" applyFont="1" applyBorder="1" applyAlignment="1">
      <alignment horizontal="center" vertical="center"/>
    </xf>
    <xf numFmtId="164" fontId="7" fillId="2" borderId="3" xfId="1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center" vertical="center" wrapText="1"/>
    </xf>
    <xf numFmtId="0" fontId="7" fillId="2" borderId="2" xfId="2" applyNumberFormat="1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/>
    </xf>
    <xf numFmtId="0" fontId="7" fillId="3" borderId="6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wrapText="1"/>
    </xf>
    <xf numFmtId="0" fontId="7" fillId="2" borderId="8" xfId="2" applyNumberFormat="1" applyFont="1" applyFill="1" applyBorder="1" applyAlignment="1">
      <alignment horizontal="center" vertical="center"/>
    </xf>
    <xf numFmtId="0" fontId="7" fillId="2" borderId="10" xfId="2" applyNumberFormat="1" applyFont="1" applyFill="1" applyBorder="1" applyAlignment="1">
      <alignment horizontal="center" vertical="center"/>
    </xf>
    <xf numFmtId="0" fontId="7" fillId="2" borderId="9" xfId="2" applyNumberFormat="1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2" borderId="6" xfId="2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center" vertical="center"/>
    </xf>
    <xf numFmtId="0" fontId="7" fillId="2" borderId="2" xfId="2" applyNumberFormat="1" applyFont="1" applyFill="1" applyBorder="1" applyAlignment="1">
      <alignment horizontal="center" vertical="center"/>
    </xf>
    <xf numFmtId="0" fontId="7" fillId="2" borderId="6" xfId="2" applyNumberFormat="1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/>
    </xf>
    <xf numFmtId="0" fontId="7" fillId="3" borderId="10" xfId="2" applyFont="1" applyFill="1" applyBorder="1" applyAlignment="1">
      <alignment horizontal="center" vertical="center"/>
    </xf>
    <xf numFmtId="0" fontId="7" fillId="3" borderId="9" xfId="2" applyFont="1" applyFill="1" applyBorder="1" applyAlignment="1">
      <alignment horizontal="center" vertical="center"/>
    </xf>
    <xf numFmtId="0" fontId="7" fillId="2" borderId="11" xfId="2" applyNumberFormat="1" applyFont="1" applyFill="1" applyBorder="1" applyAlignment="1">
      <alignment horizontal="center" vertical="center"/>
    </xf>
    <xf numFmtId="0" fontId="7" fillId="2" borderId="0" xfId="2" applyNumberFormat="1" applyFont="1" applyFill="1" applyBorder="1" applyAlignment="1">
      <alignment horizontal="center" vertical="center"/>
    </xf>
    <xf numFmtId="0" fontId="7" fillId="2" borderId="12" xfId="2" applyNumberFormat="1" applyFont="1" applyFill="1" applyBorder="1" applyAlignment="1">
      <alignment horizontal="center" vertic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zoomScaleNormal="100" workbookViewId="0">
      <selection activeCell="F6" sqref="F6"/>
    </sheetView>
  </sheetViews>
  <sheetFormatPr baseColWidth="10" defaultRowHeight="14.4" x14ac:dyDescent="0.3"/>
  <cols>
    <col min="1" max="1" width="35.88671875" customWidth="1"/>
    <col min="2" max="2" width="20.88671875" customWidth="1"/>
    <col min="3" max="3" width="41.6640625" customWidth="1"/>
    <col min="4" max="4" width="16.5546875" customWidth="1"/>
    <col min="5" max="5" width="14.6640625" customWidth="1"/>
    <col min="6" max="6" width="16.33203125" customWidth="1"/>
    <col min="7" max="7" width="16.6640625" customWidth="1"/>
    <col min="8" max="8" width="27.88671875" customWidth="1"/>
    <col min="9" max="10" width="15.6640625" customWidth="1"/>
    <col min="11" max="11" width="17.88671875" customWidth="1"/>
    <col min="12" max="12" width="12" bestFit="1" customWidth="1"/>
    <col min="13" max="13" width="13" customWidth="1"/>
    <col min="14" max="14" width="13.5546875" customWidth="1"/>
  </cols>
  <sheetData>
    <row r="1" spans="1:11" ht="18" x14ac:dyDescent="0.35">
      <c r="A1" s="1" t="s">
        <v>23</v>
      </c>
      <c r="B1" s="2"/>
      <c r="C1" s="3"/>
      <c r="D1" s="2"/>
      <c r="E1" s="2"/>
      <c r="F1" s="2"/>
      <c r="G1" s="2"/>
      <c r="I1" s="2"/>
      <c r="J1" s="2"/>
      <c r="K1" s="2"/>
    </row>
    <row r="2" spans="1:11" x14ac:dyDescent="0.3">
      <c r="A2" s="4"/>
      <c r="B2" s="4"/>
      <c r="C2" s="4"/>
      <c r="D2" s="4"/>
      <c r="E2" s="4"/>
      <c r="F2" s="4"/>
      <c r="G2" s="4"/>
      <c r="H2" s="5"/>
      <c r="I2" s="5"/>
      <c r="J2" s="4"/>
    </row>
    <row r="3" spans="1:11" x14ac:dyDescent="0.3">
      <c r="A3" s="6"/>
      <c r="B3" s="7"/>
      <c r="C3" s="7"/>
      <c r="D3" s="7"/>
      <c r="E3" s="7"/>
      <c r="F3" s="8"/>
      <c r="G3" s="8"/>
      <c r="H3" s="8"/>
      <c r="I3" s="8"/>
      <c r="J3" s="8"/>
    </row>
    <row r="4" spans="1:11" ht="30.75" customHeight="1" x14ac:dyDescent="0.3">
      <c r="A4" s="9"/>
      <c r="B4" s="9"/>
      <c r="C4" s="9"/>
      <c r="D4" s="9"/>
      <c r="E4" s="9"/>
      <c r="F4" s="66" t="s">
        <v>0</v>
      </c>
      <c r="G4" s="67"/>
      <c r="H4" s="19" t="s">
        <v>1</v>
      </c>
      <c r="I4" s="17" t="s">
        <v>24</v>
      </c>
      <c r="J4" s="17" t="s">
        <v>9</v>
      </c>
    </row>
    <row r="5" spans="1:11" ht="20.25" customHeight="1" x14ac:dyDescent="0.3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21" t="s">
        <v>26</v>
      </c>
      <c r="G5" s="10" t="s">
        <v>7</v>
      </c>
      <c r="H5" s="10" t="s">
        <v>8</v>
      </c>
      <c r="I5" s="10" t="s">
        <v>7</v>
      </c>
      <c r="J5" s="18"/>
    </row>
    <row r="6" spans="1:11" ht="24" customHeight="1" x14ac:dyDescent="0.3">
      <c r="A6" s="11" t="s">
        <v>25</v>
      </c>
      <c r="B6" s="11" t="s">
        <v>10</v>
      </c>
      <c r="C6" s="11" t="s">
        <v>11</v>
      </c>
      <c r="D6" s="12">
        <v>44616</v>
      </c>
      <c r="E6" s="12">
        <v>45077</v>
      </c>
      <c r="F6" s="20">
        <v>1101.1600000000001</v>
      </c>
      <c r="G6" s="13">
        <f>+F6</f>
        <v>1101.1600000000001</v>
      </c>
      <c r="H6" s="13">
        <v>4117.62</v>
      </c>
      <c r="I6" s="13">
        <f>+H6</f>
        <v>4117.62</v>
      </c>
      <c r="J6" s="13">
        <f>+G6+I6</f>
        <v>5218.78</v>
      </c>
    </row>
    <row r="7" spans="1:11" ht="23.25" customHeight="1" x14ac:dyDescent="0.3">
      <c r="A7" s="14" t="s">
        <v>9</v>
      </c>
      <c r="B7" s="15"/>
      <c r="C7" s="15"/>
      <c r="D7" s="15"/>
      <c r="E7" s="15"/>
      <c r="F7" s="16">
        <f>SUM(F6)</f>
        <v>1101.1600000000001</v>
      </c>
      <c r="G7" s="16">
        <f>SUM(G6)</f>
        <v>1101.1600000000001</v>
      </c>
      <c r="H7" s="16">
        <f>SUM(H6:H6)</f>
        <v>4117.62</v>
      </c>
      <c r="I7" s="16">
        <f>SUM(I6:I6)</f>
        <v>4117.62</v>
      </c>
      <c r="J7" s="16">
        <f>SUM(J6)</f>
        <v>5218.78</v>
      </c>
    </row>
  </sheetData>
  <sortState ref="A6:J18">
    <sortCondition ref="D6:D18"/>
    <sortCondition ref="A6:A18"/>
  </sortState>
  <mergeCells count="1">
    <mergeCell ref="F4:G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Normal="100" workbookViewId="0">
      <selection activeCell="M6" sqref="M6"/>
    </sheetView>
  </sheetViews>
  <sheetFormatPr baseColWidth="10" defaultRowHeight="14.4" x14ac:dyDescent="0.3"/>
  <cols>
    <col min="1" max="1" width="36.109375" customWidth="1"/>
    <col min="2" max="2" width="18.33203125" bestFit="1" customWidth="1"/>
    <col min="3" max="3" width="39.109375" bestFit="1" customWidth="1"/>
    <col min="4" max="4" width="13.33203125" customWidth="1"/>
    <col min="8" max="8" width="11.5546875" customWidth="1"/>
    <col min="9" max="9" width="11.6640625" customWidth="1"/>
    <col min="12" max="14" width="12" bestFit="1" customWidth="1"/>
  </cols>
  <sheetData>
    <row r="1" spans="1:14" ht="18" x14ac:dyDescent="0.35">
      <c r="A1" s="1" t="s">
        <v>20</v>
      </c>
      <c r="B1" s="2"/>
      <c r="C1" s="3"/>
      <c r="D1" s="2"/>
      <c r="E1" s="2"/>
      <c r="F1" s="2"/>
      <c r="G1" s="2"/>
      <c r="I1" s="2"/>
      <c r="J1" s="2"/>
      <c r="K1" s="2"/>
    </row>
    <row r="2" spans="1:14" x14ac:dyDescent="0.3">
      <c r="A2" s="4"/>
      <c r="B2" s="4"/>
      <c r="C2" s="4"/>
      <c r="D2" s="4"/>
      <c r="E2" s="4"/>
      <c r="F2" s="4"/>
      <c r="G2" s="4"/>
      <c r="H2" s="5"/>
      <c r="I2" s="5"/>
      <c r="J2" s="4"/>
    </row>
    <row r="3" spans="1:14" x14ac:dyDescent="0.3">
      <c r="A3" s="6"/>
      <c r="B3" s="7"/>
      <c r="C3" s="7"/>
      <c r="D3" s="7"/>
      <c r="E3" s="7"/>
      <c r="F3" s="8"/>
      <c r="G3" s="8"/>
      <c r="H3" s="8"/>
      <c r="I3" s="8"/>
      <c r="J3" s="8"/>
    </row>
    <row r="4" spans="1:14" ht="57.6" x14ac:dyDescent="0.3">
      <c r="A4" s="9"/>
      <c r="B4" s="9"/>
      <c r="C4" s="9"/>
      <c r="D4" s="9"/>
      <c r="E4" s="9"/>
      <c r="F4" s="68" t="s">
        <v>0</v>
      </c>
      <c r="G4" s="69"/>
      <c r="H4" s="69"/>
      <c r="I4" s="70"/>
      <c r="J4" s="79" t="s">
        <v>1</v>
      </c>
      <c r="K4" s="81"/>
      <c r="L4" s="80"/>
      <c r="M4" s="17" t="s">
        <v>83</v>
      </c>
      <c r="N4" s="17" t="s">
        <v>9</v>
      </c>
    </row>
    <row r="5" spans="1:14" x14ac:dyDescent="0.3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26">
        <v>45078</v>
      </c>
      <c r="G5" s="26">
        <v>45108</v>
      </c>
      <c r="H5" s="10" t="s">
        <v>84</v>
      </c>
      <c r="I5" s="10" t="s">
        <v>34</v>
      </c>
      <c r="J5" s="26" t="s">
        <v>84</v>
      </c>
      <c r="K5" s="26">
        <v>45170</v>
      </c>
      <c r="L5" s="26">
        <v>45200</v>
      </c>
      <c r="M5" s="10" t="s">
        <v>7</v>
      </c>
      <c r="N5" s="18"/>
    </row>
    <row r="6" spans="1:14" x14ac:dyDescent="0.3">
      <c r="A6" s="11" t="s">
        <v>52</v>
      </c>
      <c r="B6" s="11" t="s">
        <v>59</v>
      </c>
      <c r="C6" s="11" t="s">
        <v>60</v>
      </c>
      <c r="D6" s="12">
        <v>45096</v>
      </c>
      <c r="E6" s="12">
        <v>45726</v>
      </c>
      <c r="F6" s="57">
        <v>-937.54</v>
      </c>
      <c r="G6" s="57">
        <v>1222.8699999999999</v>
      </c>
      <c r="H6" s="57">
        <v>1222.8699999999999</v>
      </c>
      <c r="I6" s="58">
        <f>SUM(F6:H6)</f>
        <v>1508.1999999999998</v>
      </c>
      <c r="J6" s="58"/>
      <c r="K6" s="58"/>
      <c r="L6" s="58">
        <v>4998.2299999999996</v>
      </c>
      <c r="M6" s="59">
        <f>SUM(J6:L6)</f>
        <v>4998.2299999999996</v>
      </c>
      <c r="N6" s="59">
        <f t="shared" ref="N6:N18" si="0">+I6+M6</f>
        <v>6506.4299999999994</v>
      </c>
    </row>
    <row r="7" spans="1:14" x14ac:dyDescent="0.3">
      <c r="A7" s="11" t="s">
        <v>61</v>
      </c>
      <c r="B7" s="11" t="s">
        <v>63</v>
      </c>
      <c r="C7" s="11" t="s">
        <v>64</v>
      </c>
      <c r="D7" s="12">
        <v>45124</v>
      </c>
      <c r="E7" s="12">
        <v>45854</v>
      </c>
      <c r="F7" s="58"/>
      <c r="G7" s="58"/>
      <c r="H7" s="58"/>
      <c r="I7" s="58"/>
      <c r="J7" s="58"/>
      <c r="K7" s="58"/>
      <c r="L7" s="59">
        <v>1699.71</v>
      </c>
      <c r="M7" s="59">
        <f t="shared" ref="M7:M19" si="1">SUM(J7:L7)</f>
        <v>1699.71</v>
      </c>
      <c r="N7" s="59">
        <f t="shared" si="0"/>
        <v>1699.71</v>
      </c>
    </row>
    <row r="8" spans="1:14" x14ac:dyDescent="0.3">
      <c r="A8" s="11" t="s">
        <v>72</v>
      </c>
      <c r="B8" s="11" t="s">
        <v>10</v>
      </c>
      <c r="C8" s="11" t="s">
        <v>73</v>
      </c>
      <c r="D8" s="12">
        <v>45169</v>
      </c>
      <c r="E8" s="12">
        <v>45899</v>
      </c>
      <c r="F8" s="58"/>
      <c r="G8" s="58"/>
      <c r="H8" s="58"/>
      <c r="I8" s="58"/>
      <c r="J8" s="58"/>
      <c r="K8" s="58"/>
      <c r="L8" s="58">
        <v>1689.25</v>
      </c>
      <c r="M8" s="59">
        <f t="shared" si="1"/>
        <v>1689.25</v>
      </c>
      <c r="N8" s="59">
        <f t="shared" si="0"/>
        <v>1689.25</v>
      </c>
    </row>
    <row r="9" spans="1:14" x14ac:dyDescent="0.3">
      <c r="A9" s="60" t="s">
        <v>74</v>
      </c>
      <c r="B9" s="61" t="s">
        <v>10</v>
      </c>
      <c r="C9" s="60" t="s">
        <v>75</v>
      </c>
      <c r="D9" s="62">
        <v>45169</v>
      </c>
      <c r="E9" s="62">
        <v>45899</v>
      </c>
      <c r="F9" s="63"/>
      <c r="G9" s="63"/>
      <c r="H9" s="63"/>
      <c r="I9" s="58"/>
      <c r="J9" s="63"/>
      <c r="K9" s="63"/>
      <c r="L9" s="63">
        <v>2690.13</v>
      </c>
      <c r="M9" s="59">
        <f t="shared" si="1"/>
        <v>2690.13</v>
      </c>
      <c r="N9" s="59">
        <f t="shared" si="0"/>
        <v>2690.13</v>
      </c>
    </row>
    <row r="10" spans="1:14" x14ac:dyDescent="0.3">
      <c r="A10" s="61" t="s">
        <v>70</v>
      </c>
      <c r="B10" s="61" t="s">
        <v>63</v>
      </c>
      <c r="C10" s="61" t="s">
        <v>71</v>
      </c>
      <c r="D10" s="62">
        <v>45173</v>
      </c>
      <c r="E10" s="62">
        <v>45903</v>
      </c>
      <c r="F10" s="63"/>
      <c r="G10" s="63"/>
      <c r="H10" s="63"/>
      <c r="I10" s="58"/>
      <c r="J10" s="63"/>
      <c r="K10" s="63"/>
      <c r="L10" s="63">
        <v>4303.57</v>
      </c>
      <c r="M10" s="59">
        <f t="shared" si="1"/>
        <v>4303.57</v>
      </c>
      <c r="N10" s="59">
        <f t="shared" si="0"/>
        <v>4303.57</v>
      </c>
    </row>
    <row r="11" spans="1:14" x14ac:dyDescent="0.3">
      <c r="A11" s="60" t="s">
        <v>68</v>
      </c>
      <c r="B11" s="61" t="s">
        <v>63</v>
      </c>
      <c r="C11" s="60" t="s">
        <v>69</v>
      </c>
      <c r="D11" s="62">
        <v>45176</v>
      </c>
      <c r="E11" s="62">
        <v>45906</v>
      </c>
      <c r="F11" s="63"/>
      <c r="G11" s="63"/>
      <c r="H11" s="63"/>
      <c r="I11" s="58"/>
      <c r="J11" s="59"/>
      <c r="K11" s="59"/>
      <c r="L11" s="63">
        <v>1183.8399999999999</v>
      </c>
      <c r="M11" s="59">
        <f t="shared" si="1"/>
        <v>1183.8399999999999</v>
      </c>
      <c r="N11" s="59">
        <f t="shared" si="0"/>
        <v>1183.8399999999999</v>
      </c>
    </row>
    <row r="12" spans="1:14" x14ac:dyDescent="0.3">
      <c r="A12" s="11" t="s">
        <v>80</v>
      </c>
      <c r="B12" s="11" t="s">
        <v>81</v>
      </c>
      <c r="C12" s="11" t="s">
        <v>82</v>
      </c>
      <c r="D12" s="12">
        <v>45157</v>
      </c>
      <c r="E12" s="12">
        <v>45887</v>
      </c>
      <c r="F12" s="58"/>
      <c r="G12" s="58"/>
      <c r="H12" s="58"/>
      <c r="I12" s="58"/>
      <c r="J12" s="59"/>
      <c r="K12" s="59"/>
      <c r="L12" s="63">
        <v>4998.2299999999996</v>
      </c>
      <c r="M12" s="59">
        <f t="shared" si="1"/>
        <v>4998.2299999999996</v>
      </c>
      <c r="N12" s="59">
        <f t="shared" si="0"/>
        <v>4998.2299999999996</v>
      </c>
    </row>
    <row r="13" spans="1:14" x14ac:dyDescent="0.3">
      <c r="A13" s="11" t="s">
        <v>76</v>
      </c>
      <c r="B13" s="11" t="s">
        <v>63</v>
      </c>
      <c r="C13" s="11" t="s">
        <v>77</v>
      </c>
      <c r="D13" s="12">
        <v>45169</v>
      </c>
      <c r="E13" s="12">
        <v>45899</v>
      </c>
      <c r="F13" s="58"/>
      <c r="G13" s="58"/>
      <c r="H13" s="58"/>
      <c r="I13" s="58"/>
      <c r="J13" s="59"/>
      <c r="K13" s="59"/>
      <c r="L13" s="63">
        <v>4282.6400000000003</v>
      </c>
      <c r="M13" s="59">
        <f t="shared" si="1"/>
        <v>4282.6400000000003</v>
      </c>
      <c r="N13" s="59">
        <f t="shared" si="0"/>
        <v>4282.6400000000003</v>
      </c>
    </row>
    <row r="14" spans="1:14" x14ac:dyDescent="0.3">
      <c r="A14" s="11" t="s">
        <v>78</v>
      </c>
      <c r="B14" s="11" t="s">
        <v>10</v>
      </c>
      <c r="C14" s="11" t="s">
        <v>79</v>
      </c>
      <c r="D14" s="12">
        <v>45169</v>
      </c>
      <c r="E14" s="12">
        <v>45899</v>
      </c>
      <c r="F14" s="58"/>
      <c r="G14" s="58"/>
      <c r="H14" s="58"/>
      <c r="I14" s="58"/>
      <c r="J14" s="59"/>
      <c r="K14" s="59"/>
      <c r="L14" s="63">
        <v>4282.6400000000003</v>
      </c>
      <c r="M14" s="59">
        <f t="shared" si="1"/>
        <v>4282.6400000000003</v>
      </c>
      <c r="N14" s="59">
        <f t="shared" si="0"/>
        <v>4282.6400000000003</v>
      </c>
    </row>
    <row r="15" spans="1:14" x14ac:dyDescent="0.3">
      <c r="A15" s="11" t="s">
        <v>85</v>
      </c>
      <c r="B15" s="11" t="s">
        <v>10</v>
      </c>
      <c r="C15" s="11" t="s">
        <v>86</v>
      </c>
      <c r="D15" s="12">
        <v>45183</v>
      </c>
      <c r="E15" s="12">
        <v>45656</v>
      </c>
      <c r="F15" s="58"/>
      <c r="G15" s="58"/>
      <c r="H15" s="58"/>
      <c r="I15" s="58"/>
      <c r="J15" s="59"/>
      <c r="K15" s="59">
        <v>404.62</v>
      </c>
      <c r="L15" s="63">
        <v>714.03</v>
      </c>
      <c r="M15" s="59">
        <f t="shared" si="1"/>
        <v>1118.6500000000001</v>
      </c>
      <c r="N15" s="59">
        <f t="shared" si="0"/>
        <v>1118.6500000000001</v>
      </c>
    </row>
    <row r="16" spans="1:14" x14ac:dyDescent="0.3">
      <c r="A16" s="11" t="s">
        <v>87</v>
      </c>
      <c r="B16" s="11" t="s">
        <v>10</v>
      </c>
      <c r="C16" s="11" t="s">
        <v>88</v>
      </c>
      <c r="D16" s="12">
        <v>45204</v>
      </c>
      <c r="E16" s="12">
        <v>45934</v>
      </c>
      <c r="F16" s="58"/>
      <c r="G16" s="58"/>
      <c r="H16" s="58"/>
      <c r="I16" s="58"/>
      <c r="J16" s="59"/>
      <c r="K16" s="59"/>
      <c r="L16" s="63">
        <v>560.11</v>
      </c>
      <c r="M16" s="59">
        <f t="shared" si="1"/>
        <v>560.11</v>
      </c>
      <c r="N16" s="59">
        <f t="shared" si="0"/>
        <v>560.11</v>
      </c>
    </row>
    <row r="17" spans="1:14" x14ac:dyDescent="0.3">
      <c r="A17" s="11" t="s">
        <v>89</v>
      </c>
      <c r="B17" s="11" t="s">
        <v>49</v>
      </c>
      <c r="C17" s="11" t="s">
        <v>90</v>
      </c>
      <c r="D17" s="12">
        <v>45169</v>
      </c>
      <c r="E17" s="12">
        <v>45899</v>
      </c>
      <c r="F17" s="58"/>
      <c r="G17" s="58"/>
      <c r="H17" s="58"/>
      <c r="I17" s="58"/>
      <c r="J17" s="59">
        <v>14.5</v>
      </c>
      <c r="K17" s="59">
        <v>449.48</v>
      </c>
      <c r="L17" s="63">
        <v>449.48</v>
      </c>
      <c r="M17" s="59">
        <f t="shared" si="1"/>
        <v>913.46</v>
      </c>
      <c r="N17" s="59">
        <f t="shared" si="0"/>
        <v>913.46</v>
      </c>
    </row>
    <row r="18" spans="1:14" x14ac:dyDescent="0.3">
      <c r="A18" s="11" t="s">
        <v>91</v>
      </c>
      <c r="B18" s="11" t="s">
        <v>51</v>
      </c>
      <c r="C18" s="11" t="s">
        <v>92</v>
      </c>
      <c r="D18" s="12">
        <v>45157</v>
      </c>
      <c r="E18" s="12">
        <v>45887</v>
      </c>
      <c r="F18" s="58"/>
      <c r="G18" s="58"/>
      <c r="H18" s="58"/>
      <c r="I18" s="58"/>
      <c r="J18" s="59">
        <v>808.39</v>
      </c>
      <c r="K18" s="59">
        <v>1927.71</v>
      </c>
      <c r="L18" s="63">
        <v>1927.71</v>
      </c>
      <c r="M18" s="59">
        <f t="shared" si="1"/>
        <v>4663.8099999999995</v>
      </c>
      <c r="N18" s="59">
        <f t="shared" si="0"/>
        <v>4663.8099999999995</v>
      </c>
    </row>
    <row r="19" spans="1:14" x14ac:dyDescent="0.3">
      <c r="A19" s="11" t="s">
        <v>93</v>
      </c>
      <c r="B19" s="11" t="s">
        <v>94</v>
      </c>
      <c r="C19" s="11" t="s">
        <v>95</v>
      </c>
      <c r="D19" s="12">
        <v>45183</v>
      </c>
      <c r="E19" s="12">
        <v>45913</v>
      </c>
      <c r="F19" s="58"/>
      <c r="G19" s="58"/>
      <c r="H19" s="58"/>
      <c r="I19" s="58"/>
      <c r="J19" s="59"/>
      <c r="K19" s="59">
        <v>2426.83</v>
      </c>
      <c r="L19" s="63">
        <v>4282.6400000000003</v>
      </c>
      <c r="M19" s="59">
        <f t="shared" si="1"/>
        <v>6709.47</v>
      </c>
      <c r="N19" s="59">
        <f>+I19+M19</f>
        <v>6709.47</v>
      </c>
    </row>
    <row r="20" spans="1:14" x14ac:dyDescent="0.3">
      <c r="A20" s="14" t="s">
        <v>9</v>
      </c>
      <c r="B20" s="15"/>
      <c r="C20" s="15"/>
      <c r="D20" s="15"/>
      <c r="E20" s="15"/>
      <c r="F20" s="64"/>
      <c r="G20" s="64"/>
      <c r="H20" s="64"/>
      <c r="I20" s="64">
        <f>SUM(I6:I19)</f>
        <v>1508.1999999999998</v>
      </c>
      <c r="J20" s="64">
        <f t="shared" ref="J20:N20" si="2">SUM(J6:J19)</f>
        <v>822.89</v>
      </c>
      <c r="K20" s="64">
        <f t="shared" si="2"/>
        <v>5208.6399999999994</v>
      </c>
      <c r="L20" s="64">
        <f t="shared" si="2"/>
        <v>38062.21</v>
      </c>
      <c r="M20" s="64">
        <f t="shared" si="2"/>
        <v>44093.74</v>
      </c>
      <c r="N20" s="64">
        <f t="shared" si="2"/>
        <v>45601.939999999995</v>
      </c>
    </row>
  </sheetData>
  <mergeCells count="2">
    <mergeCell ref="F4:I4"/>
    <mergeCell ref="J4:L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E31" sqref="E31"/>
    </sheetView>
  </sheetViews>
  <sheetFormatPr baseColWidth="10" defaultRowHeight="14.4" x14ac:dyDescent="0.3"/>
  <cols>
    <col min="1" max="1" width="48.33203125" bestFit="1" customWidth="1"/>
    <col min="2" max="2" width="31.6640625" bestFit="1" customWidth="1"/>
    <col min="3" max="3" width="41.88671875" bestFit="1" customWidth="1"/>
    <col min="4" max="4" width="13" customWidth="1"/>
    <col min="5" max="5" width="12.5546875" customWidth="1"/>
    <col min="8" max="8" width="12" bestFit="1" customWidth="1"/>
    <col min="9" max="9" width="27" customWidth="1"/>
    <col min="10" max="10" width="21.33203125" customWidth="1"/>
  </cols>
  <sheetData>
    <row r="1" spans="1:11" ht="18" x14ac:dyDescent="0.35">
      <c r="A1" s="1" t="s">
        <v>21</v>
      </c>
      <c r="B1" s="2"/>
      <c r="C1" s="3"/>
      <c r="D1" s="2"/>
      <c r="E1" s="2"/>
      <c r="F1" s="2"/>
      <c r="G1" s="2"/>
      <c r="I1" s="2"/>
      <c r="J1" s="2"/>
      <c r="K1" s="2"/>
    </row>
    <row r="2" spans="1:11" x14ac:dyDescent="0.3">
      <c r="A2" s="4"/>
      <c r="B2" s="4"/>
      <c r="C2" s="4"/>
      <c r="D2" s="4"/>
      <c r="E2" s="4"/>
      <c r="F2" s="4"/>
      <c r="G2" s="4"/>
      <c r="H2" s="5"/>
      <c r="I2" s="4"/>
    </row>
    <row r="3" spans="1:11" x14ac:dyDescent="0.3">
      <c r="A3" s="6"/>
      <c r="B3" s="7"/>
      <c r="C3" s="7"/>
      <c r="D3" s="7"/>
      <c r="E3" s="7"/>
      <c r="F3" s="8"/>
      <c r="G3" s="8"/>
      <c r="H3" s="8"/>
      <c r="I3" s="8"/>
    </row>
    <row r="4" spans="1:11" ht="43.2" x14ac:dyDescent="0.3">
      <c r="A4" s="9"/>
      <c r="B4" s="9"/>
      <c r="C4" s="9"/>
      <c r="D4" s="9"/>
      <c r="E4" s="9"/>
      <c r="F4" s="68" t="s">
        <v>0</v>
      </c>
      <c r="G4" s="69"/>
      <c r="H4" s="65" t="s">
        <v>97</v>
      </c>
      <c r="I4" s="17" t="s">
        <v>98</v>
      </c>
      <c r="J4" s="10" t="s">
        <v>9</v>
      </c>
    </row>
    <row r="5" spans="1:11" x14ac:dyDescent="0.3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26">
        <v>45170</v>
      </c>
      <c r="G5" s="10" t="s">
        <v>34</v>
      </c>
      <c r="H5" s="26">
        <v>45231</v>
      </c>
      <c r="I5" s="10" t="s">
        <v>7</v>
      </c>
      <c r="J5" s="18"/>
    </row>
    <row r="6" spans="1:11" x14ac:dyDescent="0.3">
      <c r="A6" s="11" t="s">
        <v>52</v>
      </c>
      <c r="B6" s="11" t="s">
        <v>59</v>
      </c>
      <c r="C6" s="11" t="s">
        <v>60</v>
      </c>
      <c r="D6" s="12">
        <v>45096</v>
      </c>
      <c r="E6" s="12">
        <v>45250</v>
      </c>
      <c r="F6" s="57">
        <v>1222.8699999999999</v>
      </c>
      <c r="G6" s="58">
        <f>SUM(F6:F6)</f>
        <v>1222.8699999999999</v>
      </c>
      <c r="H6" s="23">
        <v>4998.2299999999996</v>
      </c>
      <c r="I6" s="59">
        <f>SUM(H6:H6)</f>
        <v>4998.2299999999996</v>
      </c>
      <c r="J6" s="59">
        <f>+G6+I6</f>
        <v>6221.0999999999995</v>
      </c>
    </row>
    <row r="7" spans="1:11" x14ac:dyDescent="0.3">
      <c r="A7" s="11" t="s">
        <v>61</v>
      </c>
      <c r="B7" s="11" t="s">
        <v>63</v>
      </c>
      <c r="C7" s="11" t="s">
        <v>64</v>
      </c>
      <c r="D7" s="12">
        <v>45124</v>
      </c>
      <c r="E7" s="12">
        <v>45854</v>
      </c>
      <c r="F7" s="58"/>
      <c r="G7" s="58">
        <f t="shared" ref="G7:G19" si="0">SUM(F7:F7)</f>
        <v>0</v>
      </c>
      <c r="H7" s="23">
        <v>1699.71</v>
      </c>
      <c r="I7" s="59">
        <f t="shared" ref="I7:I19" si="1">SUM(H7:H7)</f>
        <v>1699.71</v>
      </c>
      <c r="J7" s="59">
        <f t="shared" ref="J7:J19" si="2">+G7+I7</f>
        <v>1699.71</v>
      </c>
    </row>
    <row r="8" spans="1:11" x14ac:dyDescent="0.3">
      <c r="A8" s="11" t="s">
        <v>72</v>
      </c>
      <c r="B8" s="11" t="s">
        <v>10</v>
      </c>
      <c r="C8" s="11" t="s">
        <v>73</v>
      </c>
      <c r="D8" s="12">
        <v>45169</v>
      </c>
      <c r="E8" s="12">
        <v>45899</v>
      </c>
      <c r="F8" s="58"/>
      <c r="G8" s="58">
        <f t="shared" si="0"/>
        <v>0</v>
      </c>
      <c r="H8" s="23">
        <v>1689.25</v>
      </c>
      <c r="I8" s="59">
        <f t="shared" si="1"/>
        <v>1689.25</v>
      </c>
      <c r="J8" s="59">
        <f t="shared" si="2"/>
        <v>1689.25</v>
      </c>
    </row>
    <row r="9" spans="1:11" x14ac:dyDescent="0.3">
      <c r="A9" s="60" t="s">
        <v>74</v>
      </c>
      <c r="B9" s="61" t="s">
        <v>10</v>
      </c>
      <c r="C9" s="60" t="s">
        <v>75</v>
      </c>
      <c r="D9" s="62">
        <v>45169</v>
      </c>
      <c r="E9" s="62">
        <v>45899</v>
      </c>
      <c r="F9" s="63"/>
      <c r="G9" s="58">
        <f t="shared" si="0"/>
        <v>0</v>
      </c>
      <c r="H9" s="23">
        <v>2690.13</v>
      </c>
      <c r="I9" s="59">
        <f t="shared" si="1"/>
        <v>2690.13</v>
      </c>
      <c r="J9" s="59">
        <f t="shared" si="2"/>
        <v>2690.13</v>
      </c>
    </row>
    <row r="10" spans="1:11" x14ac:dyDescent="0.3">
      <c r="A10" s="61" t="s">
        <v>70</v>
      </c>
      <c r="B10" s="61" t="s">
        <v>63</v>
      </c>
      <c r="C10" s="61" t="s">
        <v>71</v>
      </c>
      <c r="D10" s="62">
        <v>45173</v>
      </c>
      <c r="E10" s="62">
        <v>45903</v>
      </c>
      <c r="F10" s="63"/>
      <c r="G10" s="58">
        <f t="shared" si="0"/>
        <v>0</v>
      </c>
      <c r="H10" s="23">
        <v>4303.57</v>
      </c>
      <c r="I10" s="59">
        <f t="shared" si="1"/>
        <v>4303.57</v>
      </c>
      <c r="J10" s="59">
        <f t="shared" si="2"/>
        <v>4303.57</v>
      </c>
    </row>
    <row r="11" spans="1:11" x14ac:dyDescent="0.3">
      <c r="A11" s="60" t="s">
        <v>68</v>
      </c>
      <c r="B11" s="61" t="s">
        <v>63</v>
      </c>
      <c r="C11" s="60" t="s">
        <v>69</v>
      </c>
      <c r="D11" s="62">
        <v>45176</v>
      </c>
      <c r="E11" s="62">
        <v>45906</v>
      </c>
      <c r="F11" s="63"/>
      <c r="G11" s="58">
        <f t="shared" si="0"/>
        <v>0</v>
      </c>
      <c r="H11" s="23">
        <v>1183.8399999999999</v>
      </c>
      <c r="I11" s="59">
        <f t="shared" si="1"/>
        <v>1183.8399999999999</v>
      </c>
      <c r="J11" s="59">
        <f t="shared" si="2"/>
        <v>1183.8399999999999</v>
      </c>
    </row>
    <row r="12" spans="1:11" x14ac:dyDescent="0.3">
      <c r="A12" s="11" t="s">
        <v>80</v>
      </c>
      <c r="B12" s="11" t="s">
        <v>81</v>
      </c>
      <c r="C12" s="11" t="s">
        <v>82</v>
      </c>
      <c r="D12" s="12">
        <v>45157</v>
      </c>
      <c r="E12" s="12">
        <v>45887</v>
      </c>
      <c r="F12" s="58"/>
      <c r="G12" s="58">
        <f t="shared" si="0"/>
        <v>0</v>
      </c>
      <c r="H12" s="23">
        <v>4998.2299999999996</v>
      </c>
      <c r="I12" s="59">
        <f t="shared" si="1"/>
        <v>4998.2299999999996</v>
      </c>
      <c r="J12" s="59">
        <f t="shared" si="2"/>
        <v>4998.2299999999996</v>
      </c>
    </row>
    <row r="13" spans="1:11" x14ac:dyDescent="0.3">
      <c r="A13" s="11" t="s">
        <v>76</v>
      </c>
      <c r="B13" s="11" t="s">
        <v>63</v>
      </c>
      <c r="C13" s="11" t="s">
        <v>77</v>
      </c>
      <c r="D13" s="12">
        <v>45169</v>
      </c>
      <c r="E13" s="12">
        <v>45899</v>
      </c>
      <c r="F13" s="58">
        <v>1182.51</v>
      </c>
      <c r="G13" s="58">
        <f t="shared" si="0"/>
        <v>1182.51</v>
      </c>
      <c r="H13" s="23">
        <v>4282.6400000000003</v>
      </c>
      <c r="I13" s="59">
        <f t="shared" si="1"/>
        <v>4282.6400000000003</v>
      </c>
      <c r="J13" s="59">
        <f t="shared" si="2"/>
        <v>5465.1500000000005</v>
      </c>
    </row>
    <row r="14" spans="1:11" x14ac:dyDescent="0.3">
      <c r="A14" s="11" t="s">
        <v>78</v>
      </c>
      <c r="B14" s="11" t="s">
        <v>10</v>
      </c>
      <c r="C14" s="11" t="s">
        <v>79</v>
      </c>
      <c r="D14" s="12">
        <v>45169</v>
      </c>
      <c r="E14" s="12">
        <v>45899</v>
      </c>
      <c r="F14" s="58"/>
      <c r="G14" s="58">
        <f t="shared" si="0"/>
        <v>0</v>
      </c>
      <c r="H14" s="23">
        <v>4282.6400000000003</v>
      </c>
      <c r="I14" s="59">
        <f t="shared" si="1"/>
        <v>4282.6400000000003</v>
      </c>
      <c r="J14" s="59">
        <f t="shared" si="2"/>
        <v>4282.6400000000003</v>
      </c>
    </row>
    <row r="15" spans="1:11" x14ac:dyDescent="0.3">
      <c r="A15" s="11" t="s">
        <v>85</v>
      </c>
      <c r="B15" s="11" t="s">
        <v>10</v>
      </c>
      <c r="C15" s="11" t="s">
        <v>86</v>
      </c>
      <c r="D15" s="12">
        <v>45183</v>
      </c>
      <c r="E15" s="12">
        <v>45656</v>
      </c>
      <c r="F15" s="58"/>
      <c r="G15" s="58">
        <f t="shared" si="0"/>
        <v>0</v>
      </c>
      <c r="H15" s="23">
        <v>714.03</v>
      </c>
      <c r="I15" s="59">
        <f t="shared" si="1"/>
        <v>714.03</v>
      </c>
      <c r="J15" s="59">
        <f t="shared" si="2"/>
        <v>714.03</v>
      </c>
    </row>
    <row r="16" spans="1:11" x14ac:dyDescent="0.3">
      <c r="A16" s="11" t="s">
        <v>87</v>
      </c>
      <c r="B16" s="11" t="s">
        <v>10</v>
      </c>
      <c r="C16" s="11" t="s">
        <v>88</v>
      </c>
      <c r="D16" s="12">
        <v>45204</v>
      </c>
      <c r="E16" s="12">
        <v>45934</v>
      </c>
      <c r="F16" s="58"/>
      <c r="G16" s="58">
        <f t="shared" si="0"/>
        <v>0</v>
      </c>
      <c r="H16" s="23">
        <v>643.09</v>
      </c>
      <c r="I16" s="59">
        <f t="shared" si="1"/>
        <v>643.09</v>
      </c>
      <c r="J16" s="59">
        <f t="shared" si="2"/>
        <v>643.09</v>
      </c>
    </row>
    <row r="17" spans="1:10" x14ac:dyDescent="0.3">
      <c r="A17" s="11" t="s">
        <v>89</v>
      </c>
      <c r="B17" s="11" t="s">
        <v>49</v>
      </c>
      <c r="C17" s="11" t="s">
        <v>90</v>
      </c>
      <c r="D17" s="12">
        <v>45169</v>
      </c>
      <c r="E17" s="12">
        <v>45899</v>
      </c>
      <c r="F17" s="58"/>
      <c r="G17" s="58">
        <f t="shared" si="0"/>
        <v>0</v>
      </c>
      <c r="H17" s="23">
        <v>449.48</v>
      </c>
      <c r="I17" s="59">
        <f t="shared" si="1"/>
        <v>449.48</v>
      </c>
      <c r="J17" s="59">
        <f t="shared" si="2"/>
        <v>449.48</v>
      </c>
    </row>
    <row r="18" spans="1:10" x14ac:dyDescent="0.3">
      <c r="A18" s="11" t="s">
        <v>91</v>
      </c>
      <c r="B18" s="11" t="s">
        <v>51</v>
      </c>
      <c r="C18" s="11" t="s">
        <v>92</v>
      </c>
      <c r="D18" s="12">
        <v>45157</v>
      </c>
      <c r="E18" s="12">
        <v>45887</v>
      </c>
      <c r="F18" s="58"/>
      <c r="G18" s="58">
        <f t="shared" si="0"/>
        <v>0</v>
      </c>
      <c r="H18" s="23">
        <v>1927.71</v>
      </c>
      <c r="I18" s="59">
        <f t="shared" si="1"/>
        <v>1927.71</v>
      </c>
      <c r="J18" s="59">
        <f t="shared" si="2"/>
        <v>1927.71</v>
      </c>
    </row>
    <row r="19" spans="1:10" x14ac:dyDescent="0.3">
      <c r="A19" s="11" t="s">
        <v>93</v>
      </c>
      <c r="B19" s="11" t="s">
        <v>94</v>
      </c>
      <c r="C19" s="11" t="s">
        <v>95</v>
      </c>
      <c r="D19" s="12">
        <v>45183</v>
      </c>
      <c r="E19" s="12">
        <v>45913</v>
      </c>
      <c r="F19" s="58"/>
      <c r="G19" s="58">
        <f t="shared" si="0"/>
        <v>0</v>
      </c>
      <c r="H19" s="23">
        <v>4282.6400000000003</v>
      </c>
      <c r="I19" s="59">
        <f t="shared" si="1"/>
        <v>4282.6400000000003</v>
      </c>
      <c r="J19" s="59">
        <f t="shared" si="2"/>
        <v>4282.6400000000003</v>
      </c>
    </row>
    <row r="20" spans="1:10" x14ac:dyDescent="0.3">
      <c r="A20" s="14" t="s">
        <v>9</v>
      </c>
      <c r="B20" s="15"/>
      <c r="C20" s="15"/>
      <c r="D20" s="15"/>
      <c r="E20" s="15"/>
      <c r="F20" s="64">
        <f>SUM(F6:F19)</f>
        <v>2405.38</v>
      </c>
      <c r="G20" s="64">
        <f>SUM(G6:G19)</f>
        <v>2405.38</v>
      </c>
      <c r="H20" s="64">
        <f t="shared" ref="H20:J20" si="3">SUM(H6:H19)</f>
        <v>38145.189999999995</v>
      </c>
      <c r="I20" s="64">
        <f t="shared" si="3"/>
        <v>38145.189999999995</v>
      </c>
      <c r="J20" s="64">
        <f t="shared" si="3"/>
        <v>40550.57</v>
      </c>
    </row>
  </sheetData>
  <mergeCells count="1">
    <mergeCell ref="F4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J23" sqref="J23"/>
    </sheetView>
  </sheetViews>
  <sheetFormatPr baseColWidth="10" defaultRowHeight="14.4" x14ac:dyDescent="0.3"/>
  <cols>
    <col min="1" max="1" width="47.33203125" bestFit="1" customWidth="1"/>
    <col min="2" max="2" width="18.33203125" bestFit="1" customWidth="1"/>
    <col min="3" max="3" width="39.109375" bestFit="1" customWidth="1"/>
    <col min="4" max="4" width="12.33203125" customWidth="1"/>
    <col min="8" max="8" width="11" bestFit="1" customWidth="1"/>
    <col min="9" max="9" width="16.88671875" customWidth="1"/>
    <col min="14" max="16" width="12" bestFit="1" customWidth="1"/>
  </cols>
  <sheetData>
    <row r="1" spans="1:16" ht="18" x14ac:dyDescent="0.35">
      <c r="A1" s="1" t="s">
        <v>22</v>
      </c>
      <c r="B1" s="2"/>
      <c r="C1" s="3"/>
      <c r="D1" s="2"/>
      <c r="E1" s="2"/>
      <c r="F1" s="2"/>
      <c r="G1" s="2"/>
      <c r="I1" s="2"/>
      <c r="J1" s="2"/>
    </row>
    <row r="2" spans="1:16" x14ac:dyDescent="0.3">
      <c r="A2" s="4"/>
      <c r="B2" s="4"/>
      <c r="C2" s="4"/>
      <c r="D2" s="4"/>
      <c r="E2" s="4"/>
      <c r="F2" s="4"/>
      <c r="G2" s="4"/>
      <c r="H2" s="5"/>
      <c r="I2" s="4"/>
    </row>
    <row r="3" spans="1:16" x14ac:dyDescent="0.3">
      <c r="A3" s="6"/>
      <c r="B3" s="7"/>
      <c r="C3" s="7"/>
      <c r="D3" s="7"/>
      <c r="E3" s="7"/>
      <c r="F3" s="8"/>
      <c r="G3" s="8"/>
      <c r="H3" s="8"/>
      <c r="I3" s="8"/>
    </row>
    <row r="4" spans="1:16" ht="57.6" x14ac:dyDescent="0.3">
      <c r="A4" s="9"/>
      <c r="B4" s="9"/>
      <c r="C4" s="9"/>
      <c r="D4" s="9"/>
      <c r="E4" s="9"/>
      <c r="F4" s="82" t="s">
        <v>0</v>
      </c>
      <c r="G4" s="83"/>
      <c r="H4" s="83"/>
      <c r="I4" s="84"/>
      <c r="J4" s="85" t="s">
        <v>1</v>
      </c>
      <c r="K4" s="86"/>
      <c r="L4" s="86"/>
      <c r="M4" s="86"/>
      <c r="N4" s="87"/>
      <c r="O4" s="17" t="s">
        <v>96</v>
      </c>
      <c r="P4" s="17" t="s">
        <v>9</v>
      </c>
    </row>
    <row r="5" spans="1:16" x14ac:dyDescent="0.3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26">
        <v>45139</v>
      </c>
      <c r="G5" s="26">
        <v>45170</v>
      </c>
      <c r="H5" s="26">
        <v>45200</v>
      </c>
      <c r="I5" s="10" t="s">
        <v>34</v>
      </c>
      <c r="J5" s="26">
        <v>45108</v>
      </c>
      <c r="K5" s="26" t="s">
        <v>84</v>
      </c>
      <c r="L5" s="26">
        <v>45200</v>
      </c>
      <c r="M5" s="26">
        <v>45231</v>
      </c>
      <c r="N5" s="26">
        <v>45261</v>
      </c>
      <c r="O5" s="10" t="s">
        <v>7</v>
      </c>
      <c r="P5" s="10"/>
    </row>
    <row r="6" spans="1:16" x14ac:dyDescent="0.3">
      <c r="A6" s="11" t="s">
        <v>52</v>
      </c>
      <c r="B6" s="11" t="s">
        <v>59</v>
      </c>
      <c r="C6" s="11" t="s">
        <v>60</v>
      </c>
      <c r="D6" s="12">
        <v>45096</v>
      </c>
      <c r="E6" s="12">
        <v>45250</v>
      </c>
      <c r="F6" s="57"/>
      <c r="G6" s="57"/>
      <c r="H6" s="57">
        <v>1222.8699999999999</v>
      </c>
      <c r="I6" s="58">
        <f>SUM(F6:H6)</f>
        <v>1222.8699999999999</v>
      </c>
      <c r="J6" s="23">
        <v>-853.32</v>
      </c>
      <c r="K6" s="23">
        <v>-853.32</v>
      </c>
      <c r="L6" s="23">
        <v>-2559.96</v>
      </c>
      <c r="M6" s="23">
        <v>-4473.68</v>
      </c>
      <c r="N6" s="58"/>
      <c r="O6" s="59">
        <f>SUM(J6:N6)</f>
        <v>-8740.2800000000007</v>
      </c>
      <c r="P6" s="59">
        <f t="shared" ref="P6:P19" si="0">+I6+O6</f>
        <v>-7517.4100000000008</v>
      </c>
    </row>
    <row r="7" spans="1:16" x14ac:dyDescent="0.3">
      <c r="A7" s="11" t="s">
        <v>61</v>
      </c>
      <c r="B7" s="11" t="s">
        <v>63</v>
      </c>
      <c r="C7" s="11" t="s">
        <v>64</v>
      </c>
      <c r="D7" s="12">
        <v>45124</v>
      </c>
      <c r="E7" s="12">
        <v>45854</v>
      </c>
      <c r="F7" s="58"/>
      <c r="G7" s="58"/>
      <c r="H7" s="58"/>
      <c r="I7" s="58">
        <f t="shared" ref="I7:I19" si="1">SUM(F7:H7)</f>
        <v>0</v>
      </c>
      <c r="J7" s="58"/>
      <c r="K7" s="58"/>
      <c r="L7" s="58"/>
      <c r="M7" s="58"/>
      <c r="N7" s="23">
        <v>1699.71</v>
      </c>
      <c r="O7" s="59">
        <f t="shared" ref="O7:O19" si="2">SUM(J7:N7)</f>
        <v>1699.71</v>
      </c>
      <c r="P7" s="59">
        <f t="shared" si="0"/>
        <v>1699.71</v>
      </c>
    </row>
    <row r="8" spans="1:16" x14ac:dyDescent="0.3">
      <c r="A8" s="11" t="s">
        <v>72</v>
      </c>
      <c r="B8" s="11" t="s">
        <v>10</v>
      </c>
      <c r="C8" s="11" t="s">
        <v>73</v>
      </c>
      <c r="D8" s="12">
        <v>45169</v>
      </c>
      <c r="E8" s="12">
        <v>45899</v>
      </c>
      <c r="F8" s="58"/>
      <c r="G8" s="58"/>
      <c r="H8" s="58"/>
      <c r="I8" s="58">
        <f t="shared" si="1"/>
        <v>0</v>
      </c>
      <c r="J8" s="58"/>
      <c r="K8" s="58"/>
      <c r="L8" s="58"/>
      <c r="M8" s="58"/>
      <c r="N8" s="23">
        <v>1689.25</v>
      </c>
      <c r="O8" s="59">
        <f t="shared" si="2"/>
        <v>1689.25</v>
      </c>
      <c r="P8" s="59">
        <f t="shared" si="0"/>
        <v>1689.25</v>
      </c>
    </row>
    <row r="9" spans="1:16" x14ac:dyDescent="0.3">
      <c r="A9" s="60" t="s">
        <v>74</v>
      </c>
      <c r="B9" s="61" t="s">
        <v>10</v>
      </c>
      <c r="C9" s="60" t="s">
        <v>75</v>
      </c>
      <c r="D9" s="62">
        <v>45169</v>
      </c>
      <c r="E9" s="62">
        <v>45899</v>
      </c>
      <c r="F9" s="63">
        <v>40.770000000000003</v>
      </c>
      <c r="G9" s="63">
        <v>1222.8699999999999</v>
      </c>
      <c r="H9" s="63">
        <v>1222.8699999999999</v>
      </c>
      <c r="I9" s="58">
        <f t="shared" si="1"/>
        <v>2486.5099999999998</v>
      </c>
      <c r="J9" s="58"/>
      <c r="K9" s="63"/>
      <c r="L9" s="63"/>
      <c r="M9" s="63"/>
      <c r="N9" s="23">
        <v>2690.13</v>
      </c>
      <c r="O9" s="59">
        <f t="shared" si="2"/>
        <v>2690.13</v>
      </c>
      <c r="P9" s="59">
        <f t="shared" si="0"/>
        <v>5176.6399999999994</v>
      </c>
    </row>
    <row r="10" spans="1:16" x14ac:dyDescent="0.3">
      <c r="A10" s="61" t="s">
        <v>70</v>
      </c>
      <c r="B10" s="61" t="s">
        <v>63</v>
      </c>
      <c r="C10" s="61" t="s">
        <v>71</v>
      </c>
      <c r="D10" s="62">
        <v>45173</v>
      </c>
      <c r="E10" s="62">
        <v>45903</v>
      </c>
      <c r="F10" s="63"/>
      <c r="G10" s="23">
        <v>1100.58</v>
      </c>
      <c r="H10" s="23">
        <v>1222.8699999999999</v>
      </c>
      <c r="I10" s="58">
        <f t="shared" si="1"/>
        <v>2323.4499999999998</v>
      </c>
      <c r="J10" s="58"/>
      <c r="K10" s="63"/>
      <c r="L10" s="63"/>
      <c r="M10" s="63"/>
      <c r="N10" s="23">
        <v>4303.57</v>
      </c>
      <c r="O10" s="59">
        <f t="shared" si="2"/>
        <v>4303.57</v>
      </c>
      <c r="P10" s="59">
        <f t="shared" si="0"/>
        <v>6627.0199999999995</v>
      </c>
    </row>
    <row r="11" spans="1:16" x14ac:dyDescent="0.3">
      <c r="A11" s="60" t="s">
        <v>68</v>
      </c>
      <c r="B11" s="61" t="s">
        <v>63</v>
      </c>
      <c r="C11" s="60" t="s">
        <v>69</v>
      </c>
      <c r="D11" s="62">
        <v>45176</v>
      </c>
      <c r="E11" s="62">
        <v>45906</v>
      </c>
      <c r="F11" s="63"/>
      <c r="G11" s="23">
        <v>952.47</v>
      </c>
      <c r="H11" s="23"/>
      <c r="I11" s="58">
        <f t="shared" si="1"/>
        <v>952.47</v>
      </c>
      <c r="J11" s="58"/>
      <c r="K11" s="59"/>
      <c r="L11" s="59"/>
      <c r="M11" s="59"/>
      <c r="N11" s="23">
        <v>1183.8399999999999</v>
      </c>
      <c r="O11" s="59">
        <f t="shared" si="2"/>
        <v>1183.8399999999999</v>
      </c>
      <c r="P11" s="59">
        <f t="shared" si="0"/>
        <v>2136.31</v>
      </c>
    </row>
    <row r="12" spans="1:16" x14ac:dyDescent="0.3">
      <c r="A12" s="11" t="s">
        <v>80</v>
      </c>
      <c r="B12" s="11" t="s">
        <v>81</v>
      </c>
      <c r="C12" s="11" t="s">
        <v>82</v>
      </c>
      <c r="D12" s="12">
        <v>45157</v>
      </c>
      <c r="E12" s="12">
        <v>45887</v>
      </c>
      <c r="F12" s="58"/>
      <c r="G12" s="58"/>
      <c r="H12" s="58"/>
      <c r="I12" s="58">
        <f t="shared" si="1"/>
        <v>0</v>
      </c>
      <c r="J12" s="58"/>
      <c r="K12" s="59"/>
      <c r="L12" s="59"/>
      <c r="M12" s="59"/>
      <c r="N12" s="23">
        <v>4998.2299999999996</v>
      </c>
      <c r="O12" s="59">
        <f t="shared" si="2"/>
        <v>4998.2299999999996</v>
      </c>
      <c r="P12" s="59">
        <f t="shared" si="0"/>
        <v>4998.2299999999996</v>
      </c>
    </row>
    <row r="13" spans="1:16" x14ac:dyDescent="0.3">
      <c r="A13" s="11" t="s">
        <v>76</v>
      </c>
      <c r="B13" s="11" t="s">
        <v>63</v>
      </c>
      <c r="C13" s="11" t="s">
        <v>77</v>
      </c>
      <c r="D13" s="12">
        <v>45169</v>
      </c>
      <c r="E13" s="12">
        <v>45899</v>
      </c>
      <c r="F13" s="58"/>
      <c r="G13" s="58"/>
      <c r="H13" s="58"/>
      <c r="I13" s="58">
        <f t="shared" si="1"/>
        <v>0</v>
      </c>
      <c r="J13" s="58"/>
      <c r="K13" s="59"/>
      <c r="L13" s="59"/>
      <c r="M13" s="59"/>
      <c r="N13" s="23">
        <v>4282.6400000000003</v>
      </c>
      <c r="O13" s="59">
        <f t="shared" si="2"/>
        <v>4282.6400000000003</v>
      </c>
      <c r="P13" s="59">
        <f t="shared" si="0"/>
        <v>4282.6400000000003</v>
      </c>
    </row>
    <row r="14" spans="1:16" x14ac:dyDescent="0.3">
      <c r="A14" s="11" t="s">
        <v>78</v>
      </c>
      <c r="B14" s="11" t="s">
        <v>10</v>
      </c>
      <c r="C14" s="11" t="s">
        <v>79</v>
      </c>
      <c r="D14" s="12">
        <v>45169</v>
      </c>
      <c r="E14" s="12">
        <v>45899</v>
      </c>
      <c r="F14" s="23">
        <v>40.770000000000003</v>
      </c>
      <c r="G14" s="23">
        <v>1222.8699999999999</v>
      </c>
      <c r="H14" s="23">
        <v>1222.8699999999999</v>
      </c>
      <c r="I14" s="58">
        <f t="shared" si="1"/>
        <v>2486.5099999999998</v>
      </c>
      <c r="J14" s="58"/>
      <c r="K14" s="59"/>
      <c r="L14" s="59"/>
      <c r="M14" s="59"/>
      <c r="N14" s="23">
        <v>4282.6400000000003</v>
      </c>
      <c r="O14" s="59">
        <f t="shared" si="2"/>
        <v>4282.6400000000003</v>
      </c>
      <c r="P14" s="59">
        <f t="shared" si="0"/>
        <v>6769.15</v>
      </c>
    </row>
    <row r="15" spans="1:16" x14ac:dyDescent="0.3">
      <c r="A15" s="11" t="s">
        <v>85</v>
      </c>
      <c r="B15" s="11" t="s">
        <v>10</v>
      </c>
      <c r="C15" s="11" t="s">
        <v>86</v>
      </c>
      <c r="D15" s="12">
        <v>45183</v>
      </c>
      <c r="E15" s="12">
        <v>45656</v>
      </c>
      <c r="F15" s="58"/>
      <c r="G15" s="58"/>
      <c r="H15" s="58"/>
      <c r="I15" s="58">
        <f t="shared" si="1"/>
        <v>0</v>
      </c>
      <c r="J15" s="58"/>
      <c r="K15" s="59"/>
      <c r="L15" s="59"/>
      <c r="M15" s="59"/>
      <c r="N15" s="23">
        <v>714.03</v>
      </c>
      <c r="O15" s="59">
        <f t="shared" si="2"/>
        <v>714.03</v>
      </c>
      <c r="P15" s="59">
        <f t="shared" si="0"/>
        <v>714.03</v>
      </c>
    </row>
    <row r="16" spans="1:16" x14ac:dyDescent="0.3">
      <c r="A16" s="11" t="s">
        <v>87</v>
      </c>
      <c r="B16" s="11" t="s">
        <v>10</v>
      </c>
      <c r="C16" s="11" t="s">
        <v>88</v>
      </c>
      <c r="D16" s="12">
        <v>45204</v>
      </c>
      <c r="E16" s="12">
        <v>45934</v>
      </c>
      <c r="F16" s="58"/>
      <c r="G16" s="58"/>
      <c r="H16" s="58"/>
      <c r="I16" s="58">
        <f t="shared" si="1"/>
        <v>0</v>
      </c>
      <c r="J16" s="58"/>
      <c r="K16" s="59"/>
      <c r="L16" s="59"/>
      <c r="M16" s="59"/>
      <c r="N16" s="23">
        <v>643.09</v>
      </c>
      <c r="O16" s="59">
        <f t="shared" si="2"/>
        <v>643.09</v>
      </c>
      <c r="P16" s="59">
        <f t="shared" si="0"/>
        <v>643.09</v>
      </c>
    </row>
    <row r="17" spans="1:16" x14ac:dyDescent="0.3">
      <c r="A17" s="11" t="s">
        <v>89</v>
      </c>
      <c r="B17" s="11" t="s">
        <v>49</v>
      </c>
      <c r="C17" s="11" t="s">
        <v>90</v>
      </c>
      <c r="D17" s="12">
        <v>45169</v>
      </c>
      <c r="E17" s="12">
        <v>45899</v>
      </c>
      <c r="F17" s="58"/>
      <c r="G17" s="58"/>
      <c r="H17" s="58"/>
      <c r="I17" s="58">
        <f t="shared" si="1"/>
        <v>0</v>
      </c>
      <c r="J17" s="58"/>
      <c r="K17" s="59"/>
      <c r="L17" s="59"/>
      <c r="M17" s="59"/>
      <c r="N17" s="23">
        <v>449.48</v>
      </c>
      <c r="O17" s="59">
        <f t="shared" si="2"/>
        <v>449.48</v>
      </c>
      <c r="P17" s="59">
        <f t="shared" si="0"/>
        <v>449.48</v>
      </c>
    </row>
    <row r="18" spans="1:16" x14ac:dyDescent="0.3">
      <c r="A18" s="11" t="s">
        <v>91</v>
      </c>
      <c r="B18" s="11" t="s">
        <v>51</v>
      </c>
      <c r="C18" s="11" t="s">
        <v>92</v>
      </c>
      <c r="D18" s="12">
        <v>45157</v>
      </c>
      <c r="E18" s="12">
        <v>45887</v>
      </c>
      <c r="F18" s="58"/>
      <c r="G18" s="58"/>
      <c r="H18" s="58"/>
      <c r="I18" s="58">
        <f t="shared" si="1"/>
        <v>0</v>
      </c>
      <c r="J18" s="58"/>
      <c r="K18" s="59"/>
      <c r="L18" s="59"/>
      <c r="M18" s="59"/>
      <c r="N18" s="23">
        <v>1927.71</v>
      </c>
      <c r="O18" s="59">
        <f t="shared" si="2"/>
        <v>1927.71</v>
      </c>
      <c r="P18" s="59">
        <f t="shared" si="0"/>
        <v>1927.71</v>
      </c>
    </row>
    <row r="19" spans="1:16" x14ac:dyDescent="0.3">
      <c r="A19" s="11" t="s">
        <v>93</v>
      </c>
      <c r="B19" s="11" t="s">
        <v>94</v>
      </c>
      <c r="C19" s="11" t="s">
        <v>95</v>
      </c>
      <c r="D19" s="12">
        <v>45183</v>
      </c>
      <c r="E19" s="12">
        <v>45913</v>
      </c>
      <c r="F19" s="58"/>
      <c r="G19" s="58"/>
      <c r="H19" s="58"/>
      <c r="I19" s="58">
        <f t="shared" si="1"/>
        <v>0</v>
      </c>
      <c r="J19" s="58"/>
      <c r="K19" s="59"/>
      <c r="L19" s="59"/>
      <c r="M19" s="59"/>
      <c r="N19" s="23">
        <v>4282.6400000000003</v>
      </c>
      <c r="O19" s="59">
        <f t="shared" si="2"/>
        <v>4282.6400000000003</v>
      </c>
      <c r="P19" s="59">
        <f t="shared" si="0"/>
        <v>4282.6400000000003</v>
      </c>
    </row>
    <row r="20" spans="1:16" x14ac:dyDescent="0.3">
      <c r="A20" s="14" t="s">
        <v>9</v>
      </c>
      <c r="B20" s="15"/>
      <c r="C20" s="15"/>
      <c r="D20" s="15"/>
      <c r="E20" s="15"/>
      <c r="F20" s="64">
        <f>SUM(F6:F19)</f>
        <v>81.540000000000006</v>
      </c>
      <c r="G20" s="64">
        <f t="shared" ref="G20:H20" si="3">SUM(G6:G19)</f>
        <v>4498.79</v>
      </c>
      <c r="H20" s="64">
        <f t="shared" si="3"/>
        <v>4891.4799999999996</v>
      </c>
      <c r="I20" s="64">
        <f>SUM(I6:I19)</f>
        <v>9471.81</v>
      </c>
      <c r="J20" s="64">
        <f t="shared" ref="J20:P20" si="4">SUM(J6:J19)</f>
        <v>-853.32</v>
      </c>
      <c r="K20" s="64">
        <f t="shared" si="4"/>
        <v>-853.32</v>
      </c>
      <c r="L20" s="64">
        <f t="shared" si="4"/>
        <v>-2559.96</v>
      </c>
      <c r="M20" s="64">
        <f t="shared" si="4"/>
        <v>-4473.68</v>
      </c>
      <c r="N20" s="64">
        <f>SUM(N6:N19)</f>
        <v>33146.959999999999</v>
      </c>
      <c r="O20" s="64">
        <f t="shared" si="4"/>
        <v>24406.679999999997</v>
      </c>
      <c r="P20" s="64">
        <f t="shared" si="4"/>
        <v>33878.49</v>
      </c>
    </row>
  </sheetData>
  <mergeCells count="2">
    <mergeCell ref="F4:I4"/>
    <mergeCell ref="J4:N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J18" sqref="J18"/>
    </sheetView>
  </sheetViews>
  <sheetFormatPr baseColWidth="10" defaultColWidth="12.5546875" defaultRowHeight="14.4" x14ac:dyDescent="0.3"/>
  <cols>
    <col min="1" max="1" width="44.5546875" bestFit="1" customWidth="1"/>
    <col min="2" max="2" width="11.33203125" bestFit="1" customWidth="1"/>
    <col min="3" max="3" width="41.88671875" bestFit="1" customWidth="1"/>
    <col min="8" max="8" width="27.33203125" bestFit="1" customWidth="1"/>
    <col min="9" max="9" width="19.6640625" customWidth="1"/>
  </cols>
  <sheetData>
    <row r="1" spans="1:10" ht="18" x14ac:dyDescent="0.35">
      <c r="A1" s="1" t="s">
        <v>12</v>
      </c>
    </row>
    <row r="4" spans="1:10" ht="28.8" x14ac:dyDescent="0.3">
      <c r="A4" s="9"/>
      <c r="B4" s="9"/>
      <c r="C4" s="9"/>
      <c r="D4" s="9"/>
      <c r="E4" s="9"/>
      <c r="F4" s="66" t="s">
        <v>0</v>
      </c>
      <c r="G4" s="67"/>
      <c r="H4" s="19" t="s">
        <v>1</v>
      </c>
      <c r="I4" s="17" t="s">
        <v>24</v>
      </c>
      <c r="J4" s="17" t="s">
        <v>9</v>
      </c>
    </row>
    <row r="5" spans="1:10" x14ac:dyDescent="0.3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27</v>
      </c>
      <c r="G5" s="10" t="s">
        <v>7</v>
      </c>
      <c r="H5" s="10" t="s">
        <v>28</v>
      </c>
      <c r="I5" s="10" t="s">
        <v>7</v>
      </c>
      <c r="J5" s="18"/>
    </row>
    <row r="6" spans="1:10" x14ac:dyDescent="0.3">
      <c r="A6" s="11" t="s">
        <v>25</v>
      </c>
      <c r="B6" s="11" t="s">
        <v>10</v>
      </c>
      <c r="C6" s="11" t="s">
        <v>11</v>
      </c>
      <c r="D6" s="12">
        <v>44616</v>
      </c>
      <c r="E6" s="12">
        <v>45077</v>
      </c>
      <c r="F6" s="20">
        <v>1101.1600000000001</v>
      </c>
      <c r="G6" s="13">
        <f>+F6</f>
        <v>1101.1600000000001</v>
      </c>
      <c r="H6" s="13">
        <v>4117.62</v>
      </c>
      <c r="I6" s="13">
        <f>+H6</f>
        <v>4117.62</v>
      </c>
      <c r="J6" s="13">
        <f>+G6+I6</f>
        <v>5218.78</v>
      </c>
    </row>
    <row r="7" spans="1:10" x14ac:dyDescent="0.3">
      <c r="A7" s="14" t="s">
        <v>9</v>
      </c>
      <c r="B7" s="15"/>
      <c r="C7" s="15"/>
      <c r="D7" s="15"/>
      <c r="E7" s="15"/>
      <c r="F7" s="16">
        <f>SUM(F6)</f>
        <v>1101.1600000000001</v>
      </c>
      <c r="G7" s="16">
        <f>SUM(G6)</f>
        <v>1101.1600000000001</v>
      </c>
      <c r="H7" s="16">
        <f>SUM(H6:H6)</f>
        <v>4117.62</v>
      </c>
      <c r="I7" s="16">
        <f>SUM(I6:I6)</f>
        <v>4117.62</v>
      </c>
      <c r="J7" s="16">
        <f>SUM(J6)</f>
        <v>5218.78</v>
      </c>
    </row>
  </sheetData>
  <mergeCells count="1">
    <mergeCell ref="F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I16" sqref="I16"/>
    </sheetView>
  </sheetViews>
  <sheetFormatPr baseColWidth="10" defaultRowHeight="14.4" x14ac:dyDescent="0.3"/>
  <cols>
    <col min="1" max="1" width="33" customWidth="1"/>
    <col min="2" max="2" width="19.44140625" customWidth="1"/>
    <col min="3" max="3" width="38.88671875" customWidth="1"/>
    <col min="4" max="4" width="14.33203125" customWidth="1"/>
    <col min="5" max="5" width="13.44140625" customWidth="1"/>
    <col min="6" max="6" width="16.33203125" customWidth="1"/>
    <col min="7" max="7" width="14.88671875" customWidth="1"/>
    <col min="8" max="8" width="27.44140625" customWidth="1"/>
    <col min="9" max="9" width="26.33203125" customWidth="1"/>
    <col min="10" max="10" width="17.6640625" customWidth="1"/>
    <col min="11" max="11" width="15.5546875" customWidth="1"/>
  </cols>
  <sheetData>
    <row r="1" spans="1:11" ht="18" x14ac:dyDescent="0.35">
      <c r="A1" s="1" t="s">
        <v>13</v>
      </c>
      <c r="B1" s="2"/>
      <c r="C1" s="3"/>
      <c r="D1" s="2"/>
      <c r="E1" s="2"/>
      <c r="F1" s="2"/>
      <c r="G1" s="2"/>
      <c r="I1" s="2"/>
      <c r="J1" s="2"/>
      <c r="K1" s="2"/>
    </row>
    <row r="2" spans="1:11" x14ac:dyDescent="0.3">
      <c r="A2" s="4"/>
      <c r="B2" s="4"/>
      <c r="C2" s="4"/>
      <c r="D2" s="4"/>
      <c r="E2" s="4"/>
      <c r="F2" s="4"/>
      <c r="G2" s="4"/>
      <c r="H2" s="5"/>
      <c r="I2" s="5"/>
      <c r="J2" s="4"/>
    </row>
    <row r="3" spans="1:11" x14ac:dyDescent="0.3">
      <c r="A3" s="6"/>
      <c r="B3" s="7"/>
      <c r="C3" s="7"/>
      <c r="D3" s="7"/>
      <c r="E3" s="7"/>
      <c r="F3" s="8"/>
      <c r="G3" s="8"/>
      <c r="H3" s="8"/>
      <c r="I3" s="8"/>
      <c r="J3" s="8"/>
    </row>
    <row r="4" spans="1:11" ht="26.25" customHeight="1" x14ac:dyDescent="0.3">
      <c r="A4" s="9"/>
      <c r="B4" s="9"/>
      <c r="C4" s="9"/>
      <c r="D4" s="9"/>
      <c r="E4" s="9"/>
      <c r="F4" s="66" t="s">
        <v>0</v>
      </c>
      <c r="G4" s="67"/>
      <c r="H4" s="19" t="s">
        <v>1</v>
      </c>
      <c r="I4" s="17" t="s">
        <v>29</v>
      </c>
      <c r="J4" s="17" t="s">
        <v>9</v>
      </c>
    </row>
    <row r="5" spans="1:11" ht="20.25" customHeight="1" x14ac:dyDescent="0.3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8</v>
      </c>
      <c r="G5" s="10" t="s">
        <v>7</v>
      </c>
      <c r="H5" s="10" t="s">
        <v>30</v>
      </c>
      <c r="I5" s="10" t="s">
        <v>7</v>
      </c>
      <c r="J5" s="18"/>
    </row>
    <row r="6" spans="1:11" ht="19.5" customHeight="1" x14ac:dyDescent="0.3">
      <c r="A6" s="11" t="s">
        <v>25</v>
      </c>
      <c r="B6" s="11" t="s">
        <v>10</v>
      </c>
      <c r="C6" s="11" t="s">
        <v>11</v>
      </c>
      <c r="D6" s="12">
        <v>44616</v>
      </c>
      <c r="E6" s="12">
        <v>45077</v>
      </c>
      <c r="F6" s="20">
        <v>1222.8699999999999</v>
      </c>
      <c r="G6" s="13">
        <f>+F6</f>
        <v>1222.8699999999999</v>
      </c>
      <c r="H6" s="13">
        <v>4117.62</v>
      </c>
      <c r="I6" s="13">
        <f>+H6</f>
        <v>4117.62</v>
      </c>
      <c r="J6" s="13">
        <f>+G6+I6</f>
        <v>5340.49</v>
      </c>
    </row>
    <row r="7" spans="1:11" ht="18" customHeight="1" x14ac:dyDescent="0.3">
      <c r="A7" s="14" t="s">
        <v>9</v>
      </c>
      <c r="B7" s="15"/>
      <c r="C7" s="15"/>
      <c r="D7" s="15"/>
      <c r="E7" s="15"/>
      <c r="F7" s="16">
        <f>SUM(F6)</f>
        <v>1222.8699999999999</v>
      </c>
      <c r="G7" s="16">
        <f>SUM(G6)</f>
        <v>1222.8699999999999</v>
      </c>
      <c r="H7" s="16">
        <f>SUM(H6:H6)</f>
        <v>4117.62</v>
      </c>
      <c r="I7" s="16">
        <f>SUM(I6:I6)</f>
        <v>4117.62</v>
      </c>
      <c r="J7" s="16">
        <f>SUM(J6)</f>
        <v>5340.49</v>
      </c>
    </row>
  </sheetData>
  <mergeCells count="1">
    <mergeCell ref="F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G14" sqref="G14"/>
    </sheetView>
  </sheetViews>
  <sheetFormatPr baseColWidth="10" defaultRowHeight="14.4" x14ac:dyDescent="0.3"/>
  <cols>
    <col min="1" max="1" width="32.5546875" customWidth="1"/>
    <col min="2" max="2" width="18.33203125" bestFit="1" customWidth="1"/>
    <col min="3" max="3" width="41.88671875" bestFit="1" customWidth="1"/>
    <col min="4" max="4" width="13.5546875" customWidth="1"/>
    <col min="5" max="5" width="12.5546875" customWidth="1"/>
    <col min="9" max="9" width="15.6640625" customWidth="1"/>
    <col min="10" max="10" width="12.6640625" customWidth="1"/>
    <col min="11" max="11" width="12.88671875" customWidth="1"/>
  </cols>
  <sheetData>
    <row r="1" spans="1:11" ht="18" x14ac:dyDescent="0.35">
      <c r="A1" s="1" t="s">
        <v>14</v>
      </c>
      <c r="B1" s="2"/>
      <c r="C1" s="3"/>
      <c r="D1" s="2"/>
      <c r="E1" s="2"/>
      <c r="F1" s="2"/>
      <c r="G1" s="2"/>
      <c r="I1" s="2"/>
      <c r="J1" s="2"/>
      <c r="K1" s="2"/>
    </row>
    <row r="2" spans="1:11" x14ac:dyDescent="0.3">
      <c r="A2" s="4"/>
      <c r="B2" s="4"/>
      <c r="C2" s="4"/>
      <c r="D2" s="4"/>
      <c r="E2" s="4"/>
      <c r="F2" s="4"/>
      <c r="G2" s="4"/>
      <c r="H2" s="5"/>
      <c r="I2" s="5"/>
      <c r="J2" s="4"/>
    </row>
    <row r="3" spans="1:11" x14ac:dyDescent="0.3">
      <c r="A3" s="6"/>
      <c r="B3" s="7"/>
      <c r="C3" s="7"/>
      <c r="D3" s="7"/>
      <c r="E3" s="7"/>
      <c r="F3" s="8"/>
      <c r="G3" s="8"/>
      <c r="H3" s="8"/>
      <c r="I3" s="8"/>
      <c r="J3" s="8"/>
    </row>
    <row r="4" spans="1:11" ht="43.2" x14ac:dyDescent="0.3">
      <c r="A4" s="9"/>
      <c r="B4" s="9"/>
      <c r="C4" s="9"/>
      <c r="D4" s="9"/>
      <c r="E4" s="9"/>
      <c r="F4" s="19" t="s">
        <v>1</v>
      </c>
      <c r="G4" s="17" t="s">
        <v>31</v>
      </c>
      <c r="H4" s="17" t="s">
        <v>9</v>
      </c>
    </row>
    <row r="5" spans="1:11" x14ac:dyDescent="0.3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32</v>
      </c>
      <c r="G5" s="10" t="s">
        <v>7</v>
      </c>
      <c r="H5" s="18"/>
    </row>
    <row r="6" spans="1:11" x14ac:dyDescent="0.3">
      <c r="A6" s="11" t="s">
        <v>25</v>
      </c>
      <c r="B6" s="11" t="s">
        <v>10</v>
      </c>
      <c r="C6" s="11" t="s">
        <v>11</v>
      </c>
      <c r="D6" s="12">
        <v>44616</v>
      </c>
      <c r="E6" s="12">
        <v>45077</v>
      </c>
      <c r="F6" s="13">
        <v>4117.62</v>
      </c>
      <c r="G6" s="13">
        <f>+F6</f>
        <v>4117.62</v>
      </c>
      <c r="H6" s="13">
        <f>+G6</f>
        <v>4117.62</v>
      </c>
    </row>
    <row r="7" spans="1:11" x14ac:dyDescent="0.3">
      <c r="A7" s="14" t="s">
        <v>9</v>
      </c>
      <c r="B7" s="15"/>
      <c r="C7" s="15"/>
      <c r="D7" s="15"/>
      <c r="E7" s="15"/>
      <c r="F7" s="16">
        <f>SUM(F6:F6)</f>
        <v>4117.62</v>
      </c>
      <c r="G7" s="16">
        <f>SUM(G6:G6)</f>
        <v>4117.62</v>
      </c>
      <c r="H7" s="16">
        <f>SUM(H6)</f>
        <v>4117.62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C14" sqref="C14"/>
    </sheetView>
  </sheetViews>
  <sheetFormatPr baseColWidth="10" defaultColWidth="8" defaultRowHeight="14.4" x14ac:dyDescent="0.3"/>
  <cols>
    <col min="1" max="1" width="42.33203125" bestFit="1" customWidth="1"/>
    <col min="2" max="2" width="18.33203125" bestFit="1" customWidth="1"/>
    <col min="3" max="3" width="41.88671875" bestFit="1" customWidth="1"/>
    <col min="4" max="4" width="14" customWidth="1"/>
    <col min="5" max="5" width="12.44140625" customWidth="1"/>
    <col min="6" max="6" width="10" customWidth="1"/>
    <col min="7" max="7" width="9.88671875" customWidth="1"/>
    <col min="8" max="8" width="16.44140625" customWidth="1"/>
    <col min="9" max="9" width="27.88671875" customWidth="1"/>
    <col min="10" max="10" width="22.6640625" customWidth="1"/>
    <col min="11" max="11" width="14.6640625" customWidth="1"/>
  </cols>
  <sheetData>
    <row r="1" spans="1:11" ht="18" x14ac:dyDescent="0.35">
      <c r="A1" s="1" t="s">
        <v>15</v>
      </c>
      <c r="B1" s="2"/>
      <c r="C1" s="3"/>
      <c r="D1" s="2"/>
      <c r="E1" s="2"/>
      <c r="F1" s="2"/>
      <c r="G1" s="2"/>
      <c r="I1" s="2"/>
      <c r="J1" s="2"/>
    </row>
    <row r="2" spans="1:11" x14ac:dyDescent="0.3">
      <c r="A2" s="4"/>
      <c r="B2" s="4"/>
      <c r="C2" s="4"/>
      <c r="D2" s="4"/>
      <c r="E2" s="4"/>
      <c r="F2" s="4"/>
      <c r="G2" s="4"/>
      <c r="H2" s="5"/>
      <c r="I2" s="5"/>
      <c r="J2" s="4"/>
    </row>
    <row r="3" spans="1:11" x14ac:dyDescent="0.3">
      <c r="A3" s="6"/>
      <c r="B3" s="7"/>
      <c r="C3" s="7"/>
      <c r="D3" s="7"/>
      <c r="E3" s="7"/>
      <c r="F3" s="8"/>
      <c r="G3" s="8"/>
      <c r="H3" s="8"/>
      <c r="I3" s="8"/>
      <c r="J3" s="8"/>
    </row>
    <row r="4" spans="1:11" ht="30.75" customHeight="1" x14ac:dyDescent="0.3">
      <c r="A4" s="9"/>
      <c r="B4" s="9"/>
      <c r="C4" s="9"/>
      <c r="D4" s="9"/>
      <c r="E4" s="9"/>
      <c r="F4" s="68" t="s">
        <v>0</v>
      </c>
      <c r="G4" s="69"/>
      <c r="H4" s="70"/>
      <c r="I4" s="19" t="s">
        <v>1</v>
      </c>
      <c r="J4" s="17" t="s">
        <v>33</v>
      </c>
      <c r="K4" s="17" t="s">
        <v>9</v>
      </c>
    </row>
    <row r="5" spans="1:11" ht="20.25" customHeight="1" x14ac:dyDescent="0.3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28</v>
      </c>
      <c r="G5" s="10" t="s">
        <v>30</v>
      </c>
      <c r="H5" s="10" t="s">
        <v>34</v>
      </c>
      <c r="I5" s="10" t="s">
        <v>35</v>
      </c>
      <c r="J5" s="10" t="s">
        <v>7</v>
      </c>
      <c r="K5" s="18"/>
    </row>
    <row r="6" spans="1:11" ht="24" customHeight="1" x14ac:dyDescent="0.3">
      <c r="A6" s="11" t="s">
        <v>25</v>
      </c>
      <c r="B6" s="11" t="s">
        <v>10</v>
      </c>
      <c r="C6" s="11" t="s">
        <v>11</v>
      </c>
      <c r="D6" s="12">
        <v>44616</v>
      </c>
      <c r="E6" s="12">
        <v>45077</v>
      </c>
      <c r="F6" s="22">
        <v>1222.8699999999999</v>
      </c>
      <c r="G6" s="22">
        <v>1222.8699999999999</v>
      </c>
      <c r="H6" s="22">
        <f>SUM(F6:G6)</f>
        <v>2445.7399999999998</v>
      </c>
      <c r="I6" s="13">
        <v>4117.62</v>
      </c>
      <c r="J6" s="13">
        <f>+I6</f>
        <v>4117.62</v>
      </c>
      <c r="K6" s="13">
        <f>+H6+J6</f>
        <v>6563.36</v>
      </c>
    </row>
    <row r="7" spans="1:11" ht="23.25" customHeight="1" x14ac:dyDescent="0.3">
      <c r="A7" s="14" t="s">
        <v>9</v>
      </c>
      <c r="B7" s="15"/>
      <c r="C7" s="15"/>
      <c r="D7" s="15"/>
      <c r="E7" s="15"/>
      <c r="F7" s="16">
        <f>SUM(F6)</f>
        <v>1222.8699999999999</v>
      </c>
      <c r="G7" s="16">
        <f>SUM(G6)</f>
        <v>1222.8699999999999</v>
      </c>
      <c r="H7" s="16">
        <f>SUM(H6)</f>
        <v>2445.7399999999998</v>
      </c>
      <c r="I7" s="16">
        <f>SUM(I6:I6)</f>
        <v>4117.62</v>
      </c>
      <c r="J7" s="16">
        <f>SUM(J6:J6)</f>
        <v>4117.62</v>
      </c>
      <c r="K7" s="16">
        <f>SUM(K6)</f>
        <v>6563.36</v>
      </c>
    </row>
  </sheetData>
  <mergeCells count="1">
    <mergeCell ref="F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F7" sqref="F7"/>
    </sheetView>
  </sheetViews>
  <sheetFormatPr baseColWidth="10" defaultRowHeight="14.4" x14ac:dyDescent="0.3"/>
  <cols>
    <col min="1" max="1" width="31.6640625" customWidth="1"/>
    <col min="2" max="2" width="20" customWidth="1"/>
    <col min="3" max="3" width="38.44140625" customWidth="1"/>
    <col min="4" max="4" width="13.109375" customWidth="1"/>
    <col min="5" max="5" width="12.6640625" customWidth="1"/>
    <col min="6" max="6" width="16" customWidth="1"/>
    <col min="7" max="7" width="15.5546875" customWidth="1"/>
    <col min="8" max="9" width="27.33203125" customWidth="1"/>
    <col min="10" max="10" width="27.109375" customWidth="1"/>
    <col min="11" max="11" width="15.109375" customWidth="1"/>
  </cols>
  <sheetData>
    <row r="1" spans="1:12" ht="18" x14ac:dyDescent="0.35">
      <c r="A1" s="1" t="s">
        <v>16</v>
      </c>
      <c r="B1" s="2"/>
      <c r="C1" s="3"/>
      <c r="D1" s="2"/>
      <c r="E1" s="2"/>
      <c r="F1" s="2"/>
      <c r="G1" s="2"/>
      <c r="I1" s="2"/>
      <c r="J1" s="2"/>
      <c r="K1" s="2"/>
    </row>
    <row r="2" spans="1:12" x14ac:dyDescent="0.3">
      <c r="A2" s="4"/>
      <c r="B2" s="4"/>
      <c r="C2" s="4"/>
      <c r="D2" s="4"/>
      <c r="E2" s="4"/>
      <c r="F2" s="4"/>
      <c r="G2" s="4"/>
      <c r="H2" s="5"/>
      <c r="I2" s="5"/>
      <c r="J2" s="4"/>
    </row>
    <row r="3" spans="1:12" x14ac:dyDescent="0.3">
      <c r="A3" s="4"/>
      <c r="B3" s="4"/>
      <c r="C3" s="4"/>
      <c r="D3" s="4"/>
      <c r="E3" s="4"/>
      <c r="F3" s="4"/>
      <c r="G3" s="4"/>
      <c r="H3" s="5"/>
      <c r="I3" s="5"/>
      <c r="J3" s="4"/>
    </row>
    <row r="4" spans="1:12" x14ac:dyDescent="0.3">
      <c r="A4" s="6"/>
      <c r="B4" s="7"/>
      <c r="C4" s="7"/>
      <c r="D4" s="7"/>
      <c r="E4" s="7"/>
      <c r="F4" s="8"/>
      <c r="G4" s="8"/>
      <c r="H4" s="8"/>
      <c r="I4" s="8"/>
      <c r="J4" s="8"/>
    </row>
    <row r="5" spans="1:12" ht="30.75" customHeight="1" x14ac:dyDescent="0.3">
      <c r="A5" s="9"/>
      <c r="B5" s="9"/>
      <c r="C5" s="9"/>
      <c r="D5" s="9"/>
      <c r="E5" s="9"/>
      <c r="F5" s="68" t="s">
        <v>0</v>
      </c>
      <c r="G5" s="70"/>
      <c r="H5" s="25" t="s">
        <v>1</v>
      </c>
      <c r="I5" s="25" t="s">
        <v>1</v>
      </c>
      <c r="J5" s="25" t="s">
        <v>1</v>
      </c>
      <c r="K5" s="17" t="s">
        <v>36</v>
      </c>
      <c r="L5" s="17" t="s">
        <v>9</v>
      </c>
    </row>
    <row r="6" spans="1:12" ht="20.25" customHeight="1" x14ac:dyDescent="0.3">
      <c r="A6" s="10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32</v>
      </c>
      <c r="G6" s="10" t="s">
        <v>34</v>
      </c>
      <c r="H6" s="10" t="s">
        <v>32</v>
      </c>
      <c r="I6" s="10" t="s">
        <v>35</v>
      </c>
      <c r="J6" s="10" t="s">
        <v>37</v>
      </c>
      <c r="K6" s="10" t="s">
        <v>7</v>
      </c>
      <c r="L6" s="18"/>
    </row>
    <row r="7" spans="1:12" ht="24" customHeight="1" x14ac:dyDescent="0.3">
      <c r="A7" s="11" t="s">
        <v>39</v>
      </c>
      <c r="B7" s="11" t="s">
        <v>10</v>
      </c>
      <c r="C7" s="11" t="s">
        <v>41</v>
      </c>
      <c r="D7" s="12">
        <v>44616</v>
      </c>
      <c r="E7" s="12">
        <v>45077</v>
      </c>
      <c r="F7" s="23">
        <v>1222.8699999999999</v>
      </c>
      <c r="G7" s="22">
        <f>SUM(F7:F7)</f>
        <v>1222.8699999999999</v>
      </c>
      <c r="H7" s="22"/>
      <c r="I7" s="22"/>
      <c r="J7" s="22"/>
      <c r="K7" s="13">
        <f>SUM(H7:J7)</f>
        <v>0</v>
      </c>
      <c r="L7" s="13">
        <f>+G7+K7</f>
        <v>1222.8699999999999</v>
      </c>
    </row>
    <row r="8" spans="1:12" ht="24" customHeight="1" x14ac:dyDescent="0.3">
      <c r="A8" s="11" t="s">
        <v>40</v>
      </c>
      <c r="B8" s="24" t="s">
        <v>10</v>
      </c>
      <c r="C8" s="11" t="s">
        <v>38</v>
      </c>
      <c r="D8" s="12">
        <v>45039</v>
      </c>
      <c r="E8" s="12">
        <v>45713</v>
      </c>
      <c r="F8" s="23">
        <v>326.08999999999997</v>
      </c>
      <c r="G8" s="22">
        <f>SUM(F8:F8)</f>
        <v>326.08999999999997</v>
      </c>
      <c r="H8" s="22">
        <v>1142.04</v>
      </c>
      <c r="I8" s="22">
        <v>4282.6400000000003</v>
      </c>
      <c r="J8" s="22">
        <v>4282.6400000000003</v>
      </c>
      <c r="K8" s="13">
        <f>SUM(H8:J8)</f>
        <v>9707.32</v>
      </c>
      <c r="L8" s="13">
        <f>+G8+K8</f>
        <v>10033.41</v>
      </c>
    </row>
    <row r="9" spans="1:12" ht="23.25" customHeight="1" x14ac:dyDescent="0.3">
      <c r="A9" s="14" t="s">
        <v>9</v>
      </c>
      <c r="B9" s="15"/>
      <c r="C9" s="15"/>
      <c r="D9" s="15"/>
      <c r="E9" s="15"/>
      <c r="F9" s="16">
        <f>SUM(F7:F8)</f>
        <v>1548.9599999999998</v>
      </c>
      <c r="G9" s="16">
        <f>SUM(G7:G8)</f>
        <v>1548.9599999999998</v>
      </c>
      <c r="H9" s="16">
        <f>SUM(H7:H8)</f>
        <v>1142.04</v>
      </c>
      <c r="I9" s="16">
        <f t="shared" ref="I9:J9" si="0">SUM(I7:I8)</f>
        <v>4282.6400000000003</v>
      </c>
      <c r="J9" s="16">
        <f t="shared" si="0"/>
        <v>4282.6400000000003</v>
      </c>
      <c r="K9" s="16">
        <f>SUM(K7:K8)</f>
        <v>9707.32</v>
      </c>
      <c r="L9" s="16">
        <f>SUM(L7:L8)</f>
        <v>11256.279999999999</v>
      </c>
    </row>
    <row r="11" spans="1:12" x14ac:dyDescent="0.3">
      <c r="H11" s="22"/>
    </row>
  </sheetData>
  <mergeCells count="1">
    <mergeCell ref="F5:G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/>
  </sheetViews>
  <sheetFormatPr baseColWidth="10" defaultColWidth="11.44140625" defaultRowHeight="14.4" x14ac:dyDescent="0.3"/>
  <cols>
    <col min="1" max="1" width="38.44140625" style="30" customWidth="1"/>
    <col min="2" max="2" width="25.6640625" style="30" bestFit="1" customWidth="1"/>
    <col min="3" max="3" width="41.88671875" style="30" bestFit="1" customWidth="1"/>
    <col min="4" max="5" width="12" style="47" customWidth="1"/>
    <col min="6" max="14" width="12.109375" style="30" customWidth="1"/>
    <col min="15" max="16384" width="11.44140625" style="30"/>
  </cols>
  <sheetData>
    <row r="1" spans="1:14" ht="18" x14ac:dyDescent="0.3">
      <c r="A1" s="27" t="s">
        <v>17</v>
      </c>
      <c r="B1" s="28"/>
      <c r="C1" s="29"/>
      <c r="D1" s="42"/>
      <c r="E1" s="42"/>
      <c r="F1" s="28"/>
      <c r="G1" s="28"/>
      <c r="I1" s="28"/>
      <c r="J1" s="28"/>
      <c r="K1" s="28"/>
    </row>
    <row r="2" spans="1:14" x14ac:dyDescent="0.3">
      <c r="A2" s="31"/>
      <c r="B2" s="31"/>
      <c r="C2" s="31"/>
      <c r="D2" s="43"/>
      <c r="E2" s="43"/>
      <c r="F2" s="31"/>
      <c r="G2" s="31"/>
      <c r="H2" s="32"/>
      <c r="I2" s="32"/>
      <c r="J2" s="31"/>
    </row>
    <row r="3" spans="1:14" x14ac:dyDescent="0.3">
      <c r="A3" s="33"/>
      <c r="B3" s="34"/>
      <c r="C3" s="34"/>
      <c r="D3" s="35"/>
      <c r="E3" s="35"/>
      <c r="F3" s="35"/>
      <c r="G3" s="35"/>
      <c r="H3" s="35"/>
      <c r="I3" s="35"/>
      <c r="J3" s="35"/>
    </row>
    <row r="6" spans="1:14" x14ac:dyDescent="0.3">
      <c r="A6" s="33"/>
      <c r="B6" s="34"/>
      <c r="C6" s="34"/>
      <c r="D6" s="35"/>
      <c r="E6" s="35"/>
      <c r="F6" s="35"/>
      <c r="G6" s="35"/>
      <c r="H6" s="35"/>
      <c r="I6" s="35"/>
      <c r="J6" s="35"/>
    </row>
    <row r="7" spans="1:14" ht="43.2" x14ac:dyDescent="0.3">
      <c r="A7" s="28"/>
      <c r="B7" s="28"/>
      <c r="C7" s="28"/>
      <c r="D7" s="42"/>
      <c r="E7" s="42"/>
      <c r="F7" s="71" t="s">
        <v>0</v>
      </c>
      <c r="G7" s="72"/>
      <c r="H7" s="73" t="s">
        <v>1</v>
      </c>
      <c r="I7" s="74"/>
      <c r="J7" s="74"/>
      <c r="K7" s="74"/>
      <c r="L7" s="75"/>
      <c r="M7" s="17" t="s">
        <v>58</v>
      </c>
      <c r="N7" s="17" t="s">
        <v>9</v>
      </c>
    </row>
    <row r="8" spans="1:14" ht="21.75" customHeight="1" x14ac:dyDescent="0.3">
      <c r="A8" s="10" t="s">
        <v>2</v>
      </c>
      <c r="B8" s="10" t="s">
        <v>3</v>
      </c>
      <c r="C8" s="10" t="s">
        <v>4</v>
      </c>
      <c r="D8" s="10" t="s">
        <v>5</v>
      </c>
      <c r="E8" s="10" t="s">
        <v>6</v>
      </c>
      <c r="F8" s="26">
        <v>45047</v>
      </c>
      <c r="G8" s="10" t="s">
        <v>34</v>
      </c>
      <c r="H8" s="26">
        <v>44348</v>
      </c>
      <c r="I8" s="26">
        <v>44378</v>
      </c>
      <c r="J8" s="26">
        <v>44409</v>
      </c>
      <c r="K8" s="26">
        <v>45078</v>
      </c>
      <c r="L8" s="26">
        <v>45108</v>
      </c>
      <c r="M8" s="10" t="s">
        <v>7</v>
      </c>
      <c r="N8" s="10"/>
    </row>
    <row r="9" spans="1:14" ht="21.75" customHeight="1" x14ac:dyDescent="0.3">
      <c r="A9" s="36" t="s">
        <v>52</v>
      </c>
      <c r="B9" s="36" t="s">
        <v>59</v>
      </c>
      <c r="C9" s="36" t="s">
        <v>60</v>
      </c>
      <c r="D9" s="44">
        <v>45096</v>
      </c>
      <c r="E9" s="44">
        <v>45726</v>
      </c>
      <c r="F9" s="40"/>
      <c r="G9" s="40"/>
      <c r="H9" s="40"/>
      <c r="I9" s="40"/>
      <c r="J9" s="40"/>
      <c r="K9" s="40">
        <v>1999.29</v>
      </c>
      <c r="L9" s="40">
        <v>4998.2299999999996</v>
      </c>
      <c r="M9" s="40">
        <f>SUM(H9:L9)</f>
        <v>6997.5199999999995</v>
      </c>
      <c r="N9" s="40">
        <f>+G9+M9</f>
        <v>6997.5199999999995</v>
      </c>
    </row>
    <row r="10" spans="1:14" ht="21.75" customHeight="1" x14ac:dyDescent="0.3">
      <c r="A10" s="36" t="s">
        <v>40</v>
      </c>
      <c r="B10" s="36" t="s">
        <v>10</v>
      </c>
      <c r="C10" s="36" t="s">
        <v>38</v>
      </c>
      <c r="D10" s="44">
        <v>45039</v>
      </c>
      <c r="E10" s="44">
        <v>45092</v>
      </c>
      <c r="F10" s="40">
        <v>1222.8699999999999</v>
      </c>
      <c r="G10" s="40">
        <v>1222.8699999999999</v>
      </c>
      <c r="H10" s="40"/>
      <c r="I10" s="40"/>
      <c r="J10" s="40"/>
      <c r="K10" s="40">
        <v>-2141.3200000000002</v>
      </c>
      <c r="L10" s="40"/>
      <c r="M10" s="40">
        <f t="shared" ref="M10:M17" si="0">SUM(H10:L10)</f>
        <v>-2141.3200000000002</v>
      </c>
      <c r="N10" s="40">
        <f>+G10+M10</f>
        <v>-918.45000000000027</v>
      </c>
    </row>
    <row r="11" spans="1:14" ht="21.75" customHeight="1" x14ac:dyDescent="0.3">
      <c r="A11" s="36" t="s">
        <v>39</v>
      </c>
      <c r="B11" s="36" t="s">
        <v>10</v>
      </c>
      <c r="C11" s="36" t="s">
        <v>11</v>
      </c>
      <c r="D11" s="44">
        <v>44616</v>
      </c>
      <c r="E11" s="44">
        <v>45077</v>
      </c>
      <c r="F11" s="40">
        <v>1222.8699999999999</v>
      </c>
      <c r="G11" s="40">
        <v>1222.8699999999999</v>
      </c>
      <c r="H11" s="40"/>
      <c r="I11" s="40"/>
      <c r="J11" s="40"/>
      <c r="K11" s="40"/>
      <c r="L11" s="40"/>
      <c r="M11" s="40">
        <f t="shared" si="0"/>
        <v>0</v>
      </c>
      <c r="N11" s="40">
        <f>+G11+M11</f>
        <v>1222.8699999999999</v>
      </c>
    </row>
    <row r="12" spans="1:14" ht="21.75" customHeight="1" x14ac:dyDescent="0.3">
      <c r="A12" s="36" t="s">
        <v>53</v>
      </c>
      <c r="B12" s="36" t="s">
        <v>54</v>
      </c>
      <c r="C12" s="36" t="s">
        <v>44</v>
      </c>
      <c r="D12" s="44">
        <v>43720</v>
      </c>
      <c r="E12" s="44">
        <v>44450</v>
      </c>
      <c r="F12" s="40"/>
      <c r="G12" s="40"/>
      <c r="H12" s="40"/>
      <c r="I12" s="40"/>
      <c r="J12" s="40">
        <v>-850</v>
      </c>
      <c r="K12" s="40"/>
      <c r="L12" s="40"/>
      <c r="M12" s="40">
        <f t="shared" si="0"/>
        <v>-850</v>
      </c>
      <c r="N12" s="40">
        <f>+G12+M12</f>
        <v>-850</v>
      </c>
    </row>
    <row r="13" spans="1:14" ht="21.75" customHeight="1" x14ac:dyDescent="0.3">
      <c r="A13" s="36" t="s">
        <v>56</v>
      </c>
      <c r="B13" s="36" t="s">
        <v>10</v>
      </c>
      <c r="C13" s="36" t="s">
        <v>46</v>
      </c>
      <c r="D13" s="44">
        <v>43699</v>
      </c>
      <c r="E13" s="44">
        <v>44429</v>
      </c>
      <c r="F13" s="40"/>
      <c r="G13" s="40"/>
      <c r="H13" s="40"/>
      <c r="I13" s="40">
        <v>-536.15</v>
      </c>
      <c r="J13" s="40"/>
      <c r="K13" s="40"/>
      <c r="L13" s="40"/>
      <c r="M13" s="40">
        <f t="shared" si="0"/>
        <v>-536.15</v>
      </c>
      <c r="N13" s="40">
        <f>+G13+M13</f>
        <v>-536.15</v>
      </c>
    </row>
    <row r="14" spans="1:14" ht="21.75" customHeight="1" x14ac:dyDescent="0.3">
      <c r="A14" s="36" t="s">
        <v>48</v>
      </c>
      <c r="B14" s="36" t="s">
        <v>49</v>
      </c>
      <c r="C14" s="36" t="s">
        <v>42</v>
      </c>
      <c r="D14" s="44">
        <v>43892</v>
      </c>
      <c r="E14" s="44">
        <v>44422</v>
      </c>
      <c r="F14" s="40"/>
      <c r="G14" s="40"/>
      <c r="H14" s="40"/>
      <c r="I14" s="40">
        <v>-209.97</v>
      </c>
      <c r="J14" s="40"/>
      <c r="K14" s="40"/>
      <c r="L14" s="40"/>
      <c r="M14" s="40">
        <f t="shared" si="0"/>
        <v>-209.97</v>
      </c>
      <c r="N14" s="40">
        <f t="shared" ref="N14:N17" si="1">+G14+M14</f>
        <v>-209.97</v>
      </c>
    </row>
    <row r="15" spans="1:14" ht="21.75" customHeight="1" x14ac:dyDescent="0.3">
      <c r="A15" s="36" t="s">
        <v>50</v>
      </c>
      <c r="B15" s="36" t="s">
        <v>51</v>
      </c>
      <c r="C15" s="36" t="s">
        <v>43</v>
      </c>
      <c r="D15" s="44">
        <v>43685</v>
      </c>
      <c r="E15" s="44">
        <v>44415</v>
      </c>
      <c r="F15" s="40"/>
      <c r="G15" s="40"/>
      <c r="H15" s="40"/>
      <c r="I15" s="40">
        <v>-913.03</v>
      </c>
      <c r="J15" s="40"/>
      <c r="K15" s="40"/>
      <c r="L15" s="40"/>
      <c r="M15" s="40">
        <f t="shared" si="0"/>
        <v>-913.03</v>
      </c>
      <c r="N15" s="40">
        <f t="shared" si="1"/>
        <v>-913.03</v>
      </c>
    </row>
    <row r="16" spans="1:14" ht="21.75" customHeight="1" x14ac:dyDescent="0.3">
      <c r="A16" s="36" t="s">
        <v>55</v>
      </c>
      <c r="B16" s="36" t="s">
        <v>10</v>
      </c>
      <c r="C16" s="36" t="s">
        <v>45</v>
      </c>
      <c r="D16" s="44">
        <v>43678</v>
      </c>
      <c r="E16" s="44">
        <v>44402</v>
      </c>
      <c r="F16" s="40"/>
      <c r="G16" s="40"/>
      <c r="H16" s="40">
        <v>-1314.62</v>
      </c>
      <c r="I16" s="40"/>
      <c r="J16" s="40"/>
      <c r="K16" s="40"/>
      <c r="L16" s="40"/>
      <c r="M16" s="40">
        <f t="shared" si="0"/>
        <v>-1314.62</v>
      </c>
      <c r="N16" s="40">
        <f t="shared" si="1"/>
        <v>-1314.62</v>
      </c>
    </row>
    <row r="17" spans="1:14" ht="21.75" customHeight="1" x14ac:dyDescent="0.3">
      <c r="A17" s="37" t="s">
        <v>57</v>
      </c>
      <c r="B17" s="36" t="s">
        <v>10</v>
      </c>
      <c r="C17" s="36" t="s">
        <v>47</v>
      </c>
      <c r="D17" s="45">
        <v>43692</v>
      </c>
      <c r="E17" s="44">
        <v>44392</v>
      </c>
      <c r="F17" s="40"/>
      <c r="G17" s="40"/>
      <c r="H17" s="40">
        <v>-628.85</v>
      </c>
      <c r="I17" s="40"/>
      <c r="J17" s="40"/>
      <c r="K17" s="40"/>
      <c r="L17" s="40"/>
      <c r="M17" s="40">
        <f t="shared" si="0"/>
        <v>-628.85</v>
      </c>
      <c r="N17" s="40">
        <f t="shared" si="1"/>
        <v>-628.85</v>
      </c>
    </row>
    <row r="18" spans="1:14" ht="21.75" customHeight="1" x14ac:dyDescent="0.3">
      <c r="A18" s="38" t="s">
        <v>9</v>
      </c>
      <c r="B18" s="39"/>
      <c r="C18" s="39"/>
      <c r="D18" s="46"/>
      <c r="E18" s="46"/>
      <c r="F18" s="41">
        <f>SUM(F9:F17)</f>
        <v>2445.7399999999998</v>
      </c>
      <c r="G18" s="41">
        <f t="shared" ref="G18:N18" si="2">SUM(G9:G17)</f>
        <v>2445.7399999999998</v>
      </c>
      <c r="H18" s="41">
        <f t="shared" si="2"/>
        <v>-1943.4699999999998</v>
      </c>
      <c r="I18" s="41">
        <f t="shared" si="2"/>
        <v>-1659.15</v>
      </c>
      <c r="J18" s="41">
        <f t="shared" si="2"/>
        <v>-850</v>
      </c>
      <c r="K18" s="41">
        <f t="shared" si="2"/>
        <v>-142.0300000000002</v>
      </c>
      <c r="L18" s="41">
        <f t="shared" si="2"/>
        <v>4998.2299999999996</v>
      </c>
      <c r="M18" s="41">
        <f t="shared" si="2"/>
        <v>403.57999999999936</v>
      </c>
      <c r="N18" s="41">
        <f t="shared" si="2"/>
        <v>2849.32</v>
      </c>
    </row>
  </sheetData>
  <mergeCells count="2">
    <mergeCell ref="F7:G7"/>
    <mergeCell ref="H7:L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C7" sqref="C7"/>
    </sheetView>
  </sheetViews>
  <sheetFormatPr baseColWidth="10" defaultColWidth="11.44140625" defaultRowHeight="14.4" x14ac:dyDescent="0.3"/>
  <cols>
    <col min="1" max="1" width="38.5546875" style="30" customWidth="1"/>
    <col min="2" max="2" width="31.6640625" style="30" bestFit="1" customWidth="1"/>
    <col min="3" max="3" width="41.88671875" style="30" bestFit="1" customWidth="1"/>
    <col min="4" max="5" width="12.6640625" style="47" customWidth="1"/>
    <col min="6" max="12" width="15.5546875" style="30" customWidth="1"/>
    <col min="13" max="16384" width="11.44140625" style="30"/>
  </cols>
  <sheetData>
    <row r="1" spans="1:12" ht="18" x14ac:dyDescent="0.3">
      <c r="A1" s="27" t="s">
        <v>18</v>
      </c>
      <c r="B1" s="28"/>
      <c r="C1" s="29"/>
      <c r="D1" s="42"/>
      <c r="E1" s="42"/>
      <c r="F1" s="28"/>
      <c r="G1" s="28"/>
      <c r="I1" s="28"/>
      <c r="J1" s="28"/>
      <c r="K1" s="28"/>
    </row>
    <row r="2" spans="1:12" x14ac:dyDescent="0.3">
      <c r="A2" s="31"/>
      <c r="B2" s="31"/>
      <c r="C2" s="31"/>
      <c r="D2" s="43"/>
      <c r="E2" s="43"/>
      <c r="F2" s="31"/>
      <c r="G2" s="31"/>
      <c r="H2" s="32"/>
      <c r="I2" s="32"/>
      <c r="J2" s="31"/>
    </row>
    <row r="3" spans="1:12" x14ac:dyDescent="0.3">
      <c r="A3" s="33"/>
      <c r="B3" s="34"/>
      <c r="C3" s="34"/>
      <c r="D3" s="35"/>
      <c r="E3" s="35"/>
      <c r="F3" s="35"/>
      <c r="G3" s="35"/>
      <c r="H3" s="35"/>
      <c r="I3" s="35"/>
      <c r="J3" s="35"/>
    </row>
    <row r="4" spans="1:12" ht="28.8" x14ac:dyDescent="0.3">
      <c r="A4" s="28"/>
      <c r="B4" s="28"/>
      <c r="C4" s="28"/>
      <c r="D4" s="42"/>
      <c r="E4" s="42"/>
      <c r="F4" s="76" t="s">
        <v>0</v>
      </c>
      <c r="G4" s="77"/>
      <c r="H4" s="66" t="s">
        <v>1</v>
      </c>
      <c r="I4" s="78"/>
      <c r="J4" s="67"/>
      <c r="K4" s="17" t="s">
        <v>66</v>
      </c>
      <c r="L4" s="17" t="s">
        <v>9</v>
      </c>
    </row>
    <row r="5" spans="1:12" x14ac:dyDescent="0.3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26">
        <v>45078</v>
      </c>
      <c r="G5" s="10" t="s">
        <v>34</v>
      </c>
      <c r="H5" s="26">
        <v>44378</v>
      </c>
      <c r="I5" s="26">
        <v>45108</v>
      </c>
      <c r="J5" s="26">
        <v>45139</v>
      </c>
      <c r="K5" s="10" t="s">
        <v>7</v>
      </c>
      <c r="L5" s="18"/>
    </row>
    <row r="6" spans="1:12" ht="21.75" customHeight="1" x14ac:dyDescent="0.3">
      <c r="A6" s="36" t="s">
        <v>61</v>
      </c>
      <c r="B6" s="36" t="s">
        <v>63</v>
      </c>
      <c r="C6" s="36" t="s">
        <v>64</v>
      </c>
      <c r="D6" s="44">
        <v>45124</v>
      </c>
      <c r="E6" s="44">
        <v>45854</v>
      </c>
      <c r="F6" s="49"/>
      <c r="G6" s="49"/>
      <c r="H6" s="49"/>
      <c r="I6" s="49">
        <v>822.44</v>
      </c>
      <c r="J6" s="49">
        <v>1699.71</v>
      </c>
      <c r="K6" s="50">
        <f>SUM(H6:J6)</f>
        <v>2522.15</v>
      </c>
      <c r="L6" s="50">
        <f>+G6+K6</f>
        <v>2522.15</v>
      </c>
    </row>
    <row r="7" spans="1:12" ht="21" customHeight="1" x14ac:dyDescent="0.3">
      <c r="A7" s="36" t="s">
        <v>52</v>
      </c>
      <c r="B7" s="36" t="s">
        <v>59</v>
      </c>
      <c r="C7" s="36" t="s">
        <v>60</v>
      </c>
      <c r="D7" s="44">
        <v>45096</v>
      </c>
      <c r="E7" s="44">
        <v>45726</v>
      </c>
      <c r="F7" s="49">
        <v>1222.8699999999999</v>
      </c>
      <c r="G7" s="49">
        <f>F7</f>
        <v>1222.8699999999999</v>
      </c>
      <c r="H7" s="49"/>
      <c r="I7" s="49"/>
      <c r="J7" s="50">
        <v>4998.2299999999996</v>
      </c>
      <c r="K7" s="50">
        <f>SUM(H7:J7)</f>
        <v>4998.2299999999996</v>
      </c>
      <c r="L7" s="50">
        <f>+G7+K7</f>
        <v>6221.0999999999995</v>
      </c>
    </row>
    <row r="8" spans="1:12" ht="19.5" customHeight="1" x14ac:dyDescent="0.3">
      <c r="A8" s="36" t="s">
        <v>40</v>
      </c>
      <c r="B8" s="36" t="s">
        <v>10</v>
      </c>
      <c r="C8" s="36" t="s">
        <v>38</v>
      </c>
      <c r="D8" s="44">
        <v>45039</v>
      </c>
      <c r="E8" s="44">
        <v>45092</v>
      </c>
      <c r="F8" s="49">
        <v>611.42999999999995</v>
      </c>
      <c r="G8" s="49">
        <f>F8</f>
        <v>611.42999999999995</v>
      </c>
      <c r="H8" s="49"/>
      <c r="I8" s="49"/>
      <c r="J8" s="49"/>
      <c r="K8" s="50"/>
      <c r="L8" s="50">
        <f>+G8+K8</f>
        <v>611.42999999999995</v>
      </c>
    </row>
    <row r="9" spans="1:12" ht="20.25" customHeight="1" x14ac:dyDescent="0.3">
      <c r="A9" s="51" t="s">
        <v>62</v>
      </c>
      <c r="B9" s="52" t="s">
        <v>10</v>
      </c>
      <c r="C9" s="51" t="s">
        <v>65</v>
      </c>
      <c r="D9" s="55">
        <v>43699</v>
      </c>
      <c r="E9" s="55">
        <v>44429</v>
      </c>
      <c r="F9" s="56"/>
      <c r="G9" s="49"/>
      <c r="H9" s="56">
        <v>-2165.65</v>
      </c>
      <c r="I9" s="56"/>
      <c r="J9" s="56"/>
      <c r="K9" s="50">
        <f>SUM(H9:J9)</f>
        <v>-2165.65</v>
      </c>
      <c r="L9" s="50">
        <f>+G9+K9</f>
        <v>-2165.65</v>
      </c>
    </row>
    <row r="10" spans="1:12" ht="22.5" customHeight="1" x14ac:dyDescent="0.3">
      <c r="A10" s="38" t="s">
        <v>9</v>
      </c>
      <c r="B10" s="39"/>
      <c r="C10" s="39"/>
      <c r="D10" s="46"/>
      <c r="E10" s="46"/>
      <c r="F10" s="46">
        <f t="shared" ref="F10:L10" si="0">SUM(F6:F9)</f>
        <v>1834.2999999999997</v>
      </c>
      <c r="G10" s="46">
        <f t="shared" si="0"/>
        <v>1834.2999999999997</v>
      </c>
      <c r="H10" s="46">
        <f t="shared" si="0"/>
        <v>-2165.65</v>
      </c>
      <c r="I10" s="46">
        <f t="shared" si="0"/>
        <v>822.44</v>
      </c>
      <c r="J10" s="46">
        <f t="shared" si="0"/>
        <v>6697.94</v>
      </c>
      <c r="K10" s="46">
        <f t="shared" si="0"/>
        <v>5354.73</v>
      </c>
      <c r="L10" s="46">
        <f t="shared" si="0"/>
        <v>7189.0300000000007</v>
      </c>
    </row>
  </sheetData>
  <sortState ref="A6:L9">
    <sortCondition descending="1" ref="D6:D9"/>
  </sortState>
  <mergeCells count="2">
    <mergeCell ref="F4:G4"/>
    <mergeCell ref="H4:J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C36" sqref="C36"/>
    </sheetView>
  </sheetViews>
  <sheetFormatPr baseColWidth="10" defaultColWidth="11.44140625" defaultRowHeight="14.4" x14ac:dyDescent="0.3"/>
  <cols>
    <col min="1" max="1" width="43.88671875" style="30" bestFit="1" customWidth="1"/>
    <col min="2" max="2" width="31.6640625" style="30" bestFit="1" customWidth="1"/>
    <col min="3" max="3" width="52.6640625" style="30" bestFit="1" customWidth="1"/>
    <col min="4" max="4" width="12" style="30" customWidth="1"/>
    <col min="5" max="6" width="11.44140625" style="30"/>
    <col min="7" max="7" width="19.109375" style="30" customWidth="1"/>
    <col min="8" max="8" width="27.33203125" style="30" bestFit="1" customWidth="1"/>
    <col min="9" max="9" width="19" style="30" customWidth="1"/>
    <col min="10" max="16384" width="11.44140625" style="30"/>
  </cols>
  <sheetData>
    <row r="1" spans="1:10" ht="17.25" customHeight="1" x14ac:dyDescent="0.3">
      <c r="A1" s="27" t="s">
        <v>19</v>
      </c>
      <c r="B1" s="28"/>
      <c r="C1" s="29"/>
      <c r="D1" s="28"/>
      <c r="E1" s="28"/>
      <c r="F1" s="28"/>
      <c r="G1" s="28"/>
      <c r="I1" s="28"/>
      <c r="J1" s="28"/>
    </row>
    <row r="2" spans="1:10" ht="17.25" customHeight="1" x14ac:dyDescent="0.3">
      <c r="A2" s="31"/>
      <c r="B2" s="31"/>
      <c r="C2" s="31"/>
      <c r="D2" s="31"/>
      <c r="E2" s="31"/>
      <c r="F2" s="31"/>
      <c r="G2" s="31"/>
      <c r="H2" s="32"/>
      <c r="I2" s="32"/>
      <c r="J2" s="31"/>
    </row>
    <row r="3" spans="1:10" ht="9.75" customHeight="1" x14ac:dyDescent="0.3">
      <c r="A3" s="33"/>
      <c r="B3" s="34"/>
      <c r="C3" s="34"/>
      <c r="D3" s="34"/>
      <c r="E3" s="34"/>
      <c r="F3" s="35"/>
      <c r="G3" s="35"/>
      <c r="H3" s="35"/>
      <c r="I3" s="35"/>
      <c r="J3" s="35"/>
    </row>
    <row r="4" spans="1:10" ht="35.25" customHeight="1" x14ac:dyDescent="0.3">
      <c r="A4" s="28"/>
      <c r="B4" s="28"/>
      <c r="C4" s="28"/>
      <c r="D4" s="28"/>
      <c r="E4" s="28"/>
      <c r="F4" s="79" t="s">
        <v>1</v>
      </c>
      <c r="G4" s="80"/>
      <c r="H4" s="17" t="s">
        <v>67</v>
      </c>
      <c r="I4" s="17" t="s">
        <v>9</v>
      </c>
      <c r="J4" s="35"/>
    </row>
    <row r="5" spans="1:10" ht="17.25" customHeight="1" x14ac:dyDescent="0.3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26">
        <v>45139</v>
      </c>
      <c r="G5" s="26">
        <v>45170</v>
      </c>
      <c r="H5" s="10" t="s">
        <v>7</v>
      </c>
      <c r="I5" s="18"/>
    </row>
    <row r="6" spans="1:10" ht="17.25" customHeight="1" x14ac:dyDescent="0.3">
      <c r="A6" s="36" t="s">
        <v>68</v>
      </c>
      <c r="B6" s="36" t="s">
        <v>63</v>
      </c>
      <c r="C6" s="36" t="s">
        <v>69</v>
      </c>
      <c r="D6" s="48">
        <v>45176</v>
      </c>
      <c r="E6" s="48">
        <v>45906</v>
      </c>
      <c r="F6" s="49"/>
      <c r="G6" s="49">
        <v>3442.86</v>
      </c>
      <c r="H6" s="50">
        <f>SUM(F6:G6)</f>
        <v>3442.86</v>
      </c>
      <c r="I6" s="50">
        <f>+H6</f>
        <v>3442.86</v>
      </c>
    </row>
    <row r="7" spans="1:10" ht="17.25" customHeight="1" x14ac:dyDescent="0.3">
      <c r="A7" s="36" t="s">
        <v>70</v>
      </c>
      <c r="B7" s="36" t="s">
        <v>63</v>
      </c>
      <c r="C7" s="36" t="s">
        <v>71</v>
      </c>
      <c r="D7" s="48">
        <v>45173</v>
      </c>
      <c r="E7" s="48">
        <v>45903</v>
      </c>
      <c r="F7" s="49"/>
      <c r="G7" s="49">
        <v>3873.21</v>
      </c>
      <c r="H7" s="50">
        <f t="shared" ref="H7:H14" si="0">SUM(F7:G7)</f>
        <v>3873.21</v>
      </c>
      <c r="I7" s="50">
        <f t="shared" ref="I7:I14" si="1">+H7</f>
        <v>3873.21</v>
      </c>
    </row>
    <row r="8" spans="1:10" ht="17.25" customHeight="1" x14ac:dyDescent="0.3">
      <c r="A8" s="36" t="s">
        <v>72</v>
      </c>
      <c r="B8" s="36" t="s">
        <v>10</v>
      </c>
      <c r="C8" s="36" t="s">
        <v>73</v>
      </c>
      <c r="D8" s="48">
        <v>45169</v>
      </c>
      <c r="E8" s="48">
        <v>45899</v>
      </c>
      <c r="F8" s="49">
        <v>54.49</v>
      </c>
      <c r="G8" s="49">
        <v>1689.25</v>
      </c>
      <c r="H8" s="50">
        <f t="shared" si="0"/>
        <v>1743.74</v>
      </c>
      <c r="I8" s="50">
        <f t="shared" si="1"/>
        <v>1743.74</v>
      </c>
    </row>
    <row r="9" spans="1:10" ht="17.25" customHeight="1" x14ac:dyDescent="0.3">
      <c r="A9" s="36" t="s">
        <v>74</v>
      </c>
      <c r="B9" s="36" t="s">
        <v>10</v>
      </c>
      <c r="C9" s="36" t="s">
        <v>75</v>
      </c>
      <c r="D9" s="48">
        <v>45169</v>
      </c>
      <c r="E9" s="48">
        <v>45899</v>
      </c>
      <c r="F9" s="49">
        <v>86.78</v>
      </c>
      <c r="G9" s="49">
        <v>2690.13</v>
      </c>
      <c r="H9" s="50">
        <f t="shared" si="0"/>
        <v>2776.9100000000003</v>
      </c>
      <c r="I9" s="50">
        <f t="shared" si="1"/>
        <v>2776.9100000000003</v>
      </c>
    </row>
    <row r="10" spans="1:10" ht="17.25" customHeight="1" x14ac:dyDescent="0.3">
      <c r="A10" s="36" t="s">
        <v>76</v>
      </c>
      <c r="B10" s="36" t="s">
        <v>63</v>
      </c>
      <c r="C10" s="36" t="s">
        <v>77</v>
      </c>
      <c r="D10" s="48">
        <v>45169</v>
      </c>
      <c r="E10" s="48">
        <v>45899</v>
      </c>
      <c r="F10" s="49">
        <v>138.15</v>
      </c>
      <c r="G10" s="49">
        <v>4282.6400000000003</v>
      </c>
      <c r="H10" s="50">
        <f t="shared" si="0"/>
        <v>4420.79</v>
      </c>
      <c r="I10" s="50">
        <f t="shared" si="1"/>
        <v>4420.79</v>
      </c>
    </row>
    <row r="11" spans="1:10" ht="17.25" customHeight="1" x14ac:dyDescent="0.3">
      <c r="A11" s="51" t="s">
        <v>78</v>
      </c>
      <c r="B11" s="52" t="s">
        <v>10</v>
      </c>
      <c r="C11" s="51" t="s">
        <v>79</v>
      </c>
      <c r="D11" s="53">
        <v>45169</v>
      </c>
      <c r="E11" s="53">
        <v>45899</v>
      </c>
      <c r="F11" s="49">
        <v>138.15</v>
      </c>
      <c r="G11" s="49">
        <v>4282.6400000000003</v>
      </c>
      <c r="H11" s="50">
        <f t="shared" si="0"/>
        <v>4420.79</v>
      </c>
      <c r="I11" s="50">
        <f t="shared" si="1"/>
        <v>4420.79</v>
      </c>
    </row>
    <row r="12" spans="1:10" ht="17.25" customHeight="1" x14ac:dyDescent="0.3">
      <c r="A12" s="36" t="s">
        <v>80</v>
      </c>
      <c r="B12" s="36" t="s">
        <v>81</v>
      </c>
      <c r="C12" s="36" t="s">
        <v>82</v>
      </c>
      <c r="D12" s="48">
        <v>45157</v>
      </c>
      <c r="E12" s="48">
        <v>45887</v>
      </c>
      <c r="F12" s="49">
        <v>2096.0300000000002</v>
      </c>
      <c r="G12" s="49">
        <v>4998.2299999999996</v>
      </c>
      <c r="H12" s="50">
        <f t="shared" si="0"/>
        <v>7094.26</v>
      </c>
      <c r="I12" s="50">
        <f t="shared" si="1"/>
        <v>7094.26</v>
      </c>
    </row>
    <row r="13" spans="1:10" ht="17.25" customHeight="1" x14ac:dyDescent="0.3">
      <c r="A13" s="36" t="s">
        <v>61</v>
      </c>
      <c r="B13" s="36" t="s">
        <v>63</v>
      </c>
      <c r="C13" s="36" t="s">
        <v>64</v>
      </c>
      <c r="D13" s="48">
        <v>45124</v>
      </c>
      <c r="E13" s="48">
        <v>45854</v>
      </c>
      <c r="F13" s="54"/>
      <c r="G13" s="50">
        <v>1699.71</v>
      </c>
      <c r="H13" s="50">
        <f t="shared" si="0"/>
        <v>1699.71</v>
      </c>
      <c r="I13" s="50">
        <f t="shared" si="1"/>
        <v>1699.71</v>
      </c>
    </row>
    <row r="14" spans="1:10" ht="17.25" customHeight="1" x14ac:dyDescent="0.3">
      <c r="A14" s="36" t="s">
        <v>52</v>
      </c>
      <c r="B14" s="36" t="s">
        <v>59</v>
      </c>
      <c r="C14" s="36" t="s">
        <v>60</v>
      </c>
      <c r="D14" s="48">
        <v>45096</v>
      </c>
      <c r="E14" s="48">
        <v>45726</v>
      </c>
      <c r="F14" s="54"/>
      <c r="G14" s="50">
        <v>4998.2299999999996</v>
      </c>
      <c r="H14" s="50">
        <f t="shared" si="0"/>
        <v>4998.2299999999996</v>
      </c>
      <c r="I14" s="50">
        <f t="shared" si="1"/>
        <v>4998.2299999999996</v>
      </c>
    </row>
    <row r="15" spans="1:10" ht="17.25" customHeight="1" x14ac:dyDescent="0.3">
      <c r="A15" s="38" t="s">
        <v>9</v>
      </c>
      <c r="B15" s="39"/>
      <c r="C15" s="39"/>
      <c r="D15" s="39"/>
      <c r="E15" s="39"/>
      <c r="F15" s="46">
        <f>SUM(F6:F14)</f>
        <v>2513.6000000000004</v>
      </c>
      <c r="G15" s="46">
        <f>SUM(G6:G14)</f>
        <v>31956.899999999998</v>
      </c>
      <c r="H15" s="46">
        <f>SUM(H6:H14)</f>
        <v>34470.5</v>
      </c>
      <c r="I15" s="46">
        <f>SUM(I6:I14)</f>
        <v>34470.5</v>
      </c>
    </row>
  </sheetData>
  <mergeCells count="1">
    <mergeCell ref="F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23</vt:lpstr>
      <vt:lpstr>Febrero 23</vt:lpstr>
      <vt:lpstr>Marzo 23</vt:lpstr>
      <vt:lpstr>Abril 23</vt:lpstr>
      <vt:lpstr>Mayo 23</vt:lpstr>
      <vt:lpstr>Junio 23</vt:lpstr>
      <vt:lpstr>Julio 23</vt:lpstr>
      <vt:lpstr>Agosto 23</vt:lpstr>
      <vt:lpstr>Septiembre 23</vt:lpstr>
      <vt:lpstr>Octubre 23</vt:lpstr>
      <vt:lpstr>Noviembre 23</vt:lpstr>
      <vt:lpstr>Diciembre 23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X054440</dc:creator>
  <cp:lastModifiedBy>n222305</cp:lastModifiedBy>
  <cp:lastPrinted>2023-10-02T08:01:31Z</cp:lastPrinted>
  <dcterms:created xsi:type="dcterms:W3CDTF">2021-01-26T13:04:49Z</dcterms:created>
  <dcterms:modified xsi:type="dcterms:W3CDTF">2024-01-22T07:31:00Z</dcterms:modified>
</cp:coreProperties>
</file>